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showInkAnnotation="0" autoCompressPictures="0"/>
  <mc:AlternateContent xmlns:mc="http://schemas.openxmlformats.org/markup-compatibility/2006">
    <mc:Choice Requires="x15">
      <x15ac:absPath xmlns:x15ac="http://schemas.microsoft.com/office/spreadsheetml/2010/11/ac" url="C:\Users\Manny_A\Documents\Website\4-Calculators\"/>
    </mc:Choice>
  </mc:AlternateContent>
  <bookViews>
    <workbookView xWindow="0" yWindow="0" windowWidth="28800" windowHeight="14010" tabRatio="500"/>
  </bookViews>
  <sheets>
    <sheet name="Organophosphates" sheetId="1" r:id="rId1"/>
    <sheet name="N-Methyl Carbamates" sheetId="2" r:id="rId2"/>
    <sheet name="Triazines" sheetId="3" r:id="rId3"/>
    <sheet name="Pyrethroids(Pyrethrins)" sheetId="4" r:id="rId4"/>
    <sheet name="Chloroacetanilides" sheetId="5" r:id="rId5"/>
  </sheets>
  <definedNames>
    <definedName name="ASN">Organophosphates!$V$7</definedName>
    <definedName name="ASR">Organophosphates!$X$7</definedName>
    <definedName name="AST">Organophosphates!$U$7</definedName>
    <definedName name="ASU">Organophosphates!$W$7</definedName>
    <definedName name="BCN">Organophosphates!$V$8</definedName>
    <definedName name="BCR">Organophosphates!$X$8</definedName>
    <definedName name="BCT">Organophosphates!$U$8</definedName>
    <definedName name="BCU">Organophosphates!$W$8</definedName>
    <definedName name="IDEN">Organophosphates!$V$6</definedName>
    <definedName name="IDER">Organophosphates!$X$6</definedName>
    <definedName name="IDET">Organophosphates!$U$6</definedName>
    <definedName name="IDEU">Organophosphates!$W$6</definedName>
    <definedName name="RDEN">Organophosphates!$V$5</definedName>
    <definedName name="RDER">Organophosphates!$X$5</definedName>
    <definedName name="RDET">Organophosphates!$U$5</definedName>
    <definedName name="RDEU">Organophosphates!$W$5</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C60" i="1" l="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59" i="1"/>
  <c r="A99" i="1"/>
  <c r="A60" i="2"/>
  <c r="A44" i="3"/>
  <c r="A64" i="4"/>
  <c r="A38" i="5"/>
  <c r="A37" i="5"/>
  <c r="A63" i="4"/>
  <c r="A43" i="3"/>
  <c r="A59" i="2"/>
  <c r="A98" i="1"/>
  <c r="C93"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29" i="5"/>
  <c r="D30" i="5"/>
  <c r="D32" i="5"/>
  <c r="C29" i="5"/>
  <c r="C30" i="5"/>
  <c r="C32" i="5"/>
  <c r="L29" i="5"/>
  <c r="L30" i="5"/>
  <c r="L32" i="5"/>
  <c r="L38" i="5"/>
  <c r="K29" i="5"/>
  <c r="K30" i="5"/>
  <c r="K32" i="5"/>
  <c r="K38" i="5"/>
  <c r="J29" i="5"/>
  <c r="J30" i="5"/>
  <c r="J32" i="5"/>
  <c r="J38" i="5"/>
  <c r="I29" i="5"/>
  <c r="I30" i="5"/>
  <c r="I32" i="5"/>
  <c r="I38" i="5"/>
  <c r="H29" i="5"/>
  <c r="H30" i="5"/>
  <c r="H32" i="5"/>
  <c r="H38" i="5"/>
  <c r="G29" i="5"/>
  <c r="G30" i="5"/>
  <c r="G32" i="5"/>
  <c r="G38" i="5"/>
  <c r="F29" i="5"/>
  <c r="F30" i="5"/>
  <c r="F32" i="5"/>
  <c r="F38" i="5"/>
  <c r="E29" i="5"/>
  <c r="E30" i="5"/>
  <c r="E32" i="5"/>
  <c r="E38" i="5"/>
  <c r="D38" i="5"/>
  <c r="C38" i="5"/>
  <c r="L37" i="5"/>
  <c r="K37" i="5"/>
  <c r="J37" i="5"/>
  <c r="I37" i="5"/>
  <c r="H37" i="5"/>
  <c r="G37" i="5"/>
  <c r="F37" i="5"/>
  <c r="E37" i="5"/>
  <c r="D37" i="5"/>
  <c r="C37" i="5"/>
  <c r="L36" i="5"/>
  <c r="K36" i="5"/>
  <c r="J36" i="5"/>
  <c r="I36" i="5"/>
  <c r="H36" i="5"/>
  <c r="G36" i="5"/>
  <c r="F36" i="5"/>
  <c r="E36" i="5"/>
  <c r="D36" i="5"/>
  <c r="C36" i="5"/>
  <c r="L35" i="5"/>
  <c r="K35" i="5"/>
  <c r="J35" i="5"/>
  <c r="I35" i="5"/>
  <c r="H35" i="5"/>
  <c r="G35" i="5"/>
  <c r="F35" i="5"/>
  <c r="E35" i="5"/>
  <c r="D35" i="5"/>
  <c r="C35" i="5"/>
  <c r="L34" i="5"/>
  <c r="K34" i="5"/>
  <c r="J34" i="5"/>
  <c r="I34" i="5"/>
  <c r="H34" i="5"/>
  <c r="G34" i="5"/>
  <c r="F34" i="5"/>
  <c r="E34" i="5"/>
  <c r="D34" i="5"/>
  <c r="C34" i="5"/>
  <c r="L28" i="5"/>
  <c r="K28" i="5"/>
  <c r="J28" i="5"/>
  <c r="I28" i="5"/>
  <c r="H28" i="5"/>
  <c r="G28" i="5"/>
  <c r="F28" i="5"/>
  <c r="E28" i="5"/>
  <c r="D28" i="5"/>
  <c r="C28" i="5"/>
  <c r="L24" i="5"/>
  <c r="K24" i="5"/>
  <c r="J24" i="5"/>
  <c r="I24" i="5"/>
  <c r="H24" i="5"/>
  <c r="G24" i="5"/>
  <c r="F24" i="5"/>
  <c r="E24" i="5"/>
  <c r="D24" i="5"/>
  <c r="C24" i="5"/>
  <c r="L43" i="4"/>
  <c r="L44" i="4"/>
  <c r="L45" i="4"/>
  <c r="L46" i="4"/>
  <c r="L47" i="4"/>
  <c r="L48" i="4"/>
  <c r="L49" i="4"/>
  <c r="L50" i="4"/>
  <c r="L51" i="4"/>
  <c r="L52" i="4"/>
  <c r="L53" i="4"/>
  <c r="L54" i="4"/>
  <c r="L55" i="4"/>
  <c r="L56" i="4"/>
  <c r="K43" i="4"/>
  <c r="K44" i="4"/>
  <c r="K45" i="4"/>
  <c r="K46" i="4"/>
  <c r="K47" i="4"/>
  <c r="K48" i="4"/>
  <c r="K49" i="4"/>
  <c r="K50" i="4"/>
  <c r="K51" i="4"/>
  <c r="K52" i="4"/>
  <c r="K53" i="4"/>
  <c r="K54" i="4"/>
  <c r="K55" i="4"/>
  <c r="K56" i="4"/>
  <c r="J43" i="4"/>
  <c r="J44" i="4"/>
  <c r="J45" i="4"/>
  <c r="J46" i="4"/>
  <c r="J47" i="4"/>
  <c r="J48" i="4"/>
  <c r="J49" i="4"/>
  <c r="J50" i="4"/>
  <c r="J51" i="4"/>
  <c r="J52" i="4"/>
  <c r="J53" i="4"/>
  <c r="J54" i="4"/>
  <c r="J55" i="4"/>
  <c r="J56" i="4"/>
  <c r="I43" i="4"/>
  <c r="I44" i="4"/>
  <c r="I45" i="4"/>
  <c r="I46" i="4"/>
  <c r="I47" i="4"/>
  <c r="I48" i="4"/>
  <c r="I49" i="4"/>
  <c r="I50" i="4"/>
  <c r="I51" i="4"/>
  <c r="I52" i="4"/>
  <c r="I53" i="4"/>
  <c r="I54" i="4"/>
  <c r="I55" i="4"/>
  <c r="I56" i="4"/>
  <c r="H43" i="4"/>
  <c r="H44" i="4"/>
  <c r="H45" i="4"/>
  <c r="H46" i="4"/>
  <c r="H47" i="4"/>
  <c r="H48" i="4"/>
  <c r="H49" i="4"/>
  <c r="H50" i="4"/>
  <c r="H51" i="4"/>
  <c r="H52" i="4"/>
  <c r="H53" i="4"/>
  <c r="H54" i="4"/>
  <c r="H55" i="4"/>
  <c r="H56" i="4"/>
  <c r="G43" i="4"/>
  <c r="G44" i="4"/>
  <c r="G45" i="4"/>
  <c r="G46" i="4"/>
  <c r="G47" i="4"/>
  <c r="G48" i="4"/>
  <c r="G49" i="4"/>
  <c r="G50" i="4"/>
  <c r="G51" i="4"/>
  <c r="G52" i="4"/>
  <c r="G53" i="4"/>
  <c r="G54" i="4"/>
  <c r="G55" i="4"/>
  <c r="G56" i="4"/>
  <c r="F43" i="4"/>
  <c r="F44" i="4"/>
  <c r="F45" i="4"/>
  <c r="F46" i="4"/>
  <c r="F47" i="4"/>
  <c r="F48" i="4"/>
  <c r="F49" i="4"/>
  <c r="F50" i="4"/>
  <c r="F51" i="4"/>
  <c r="F52" i="4"/>
  <c r="F53" i="4"/>
  <c r="F54" i="4"/>
  <c r="F55" i="4"/>
  <c r="F56" i="4"/>
  <c r="E43" i="4"/>
  <c r="E44" i="4"/>
  <c r="E45" i="4"/>
  <c r="E46" i="4"/>
  <c r="E47" i="4"/>
  <c r="E48" i="4"/>
  <c r="E49" i="4"/>
  <c r="E50" i="4"/>
  <c r="E51" i="4"/>
  <c r="E52" i="4"/>
  <c r="E53" i="4"/>
  <c r="E54" i="4"/>
  <c r="E55" i="4"/>
  <c r="E56" i="4"/>
  <c r="D43" i="4"/>
  <c r="D44" i="4"/>
  <c r="D45" i="4"/>
  <c r="D46" i="4"/>
  <c r="D47" i="4"/>
  <c r="D48" i="4"/>
  <c r="D49" i="4"/>
  <c r="D50" i="4"/>
  <c r="D51" i="4"/>
  <c r="D52" i="4"/>
  <c r="D53" i="4"/>
  <c r="D54" i="4"/>
  <c r="D55" i="4"/>
  <c r="D56" i="4"/>
  <c r="C43" i="4"/>
  <c r="C44" i="4"/>
  <c r="C45" i="4"/>
  <c r="C46" i="4"/>
  <c r="C47" i="4"/>
  <c r="C48" i="4"/>
  <c r="C49" i="4"/>
  <c r="C50" i="4"/>
  <c r="C51" i="4"/>
  <c r="C52" i="4"/>
  <c r="C53" i="4"/>
  <c r="C54" i="4"/>
  <c r="C55" i="4"/>
  <c r="C56" i="4"/>
  <c r="L42" i="4"/>
  <c r="L58" i="4"/>
  <c r="L64" i="4"/>
  <c r="K42" i="4"/>
  <c r="K58" i="4"/>
  <c r="K64" i="4"/>
  <c r="J42" i="4"/>
  <c r="J58" i="4"/>
  <c r="J64" i="4"/>
  <c r="I42" i="4"/>
  <c r="I58" i="4"/>
  <c r="I64" i="4"/>
  <c r="H42" i="4"/>
  <c r="H58" i="4"/>
  <c r="H64" i="4"/>
  <c r="G42" i="4"/>
  <c r="G58" i="4"/>
  <c r="G64" i="4"/>
  <c r="F42" i="4"/>
  <c r="F58" i="4"/>
  <c r="F64" i="4"/>
  <c r="E42" i="4"/>
  <c r="E58" i="4"/>
  <c r="E64" i="4"/>
  <c r="D42" i="4"/>
  <c r="D58" i="4"/>
  <c r="D64" i="4"/>
  <c r="C42" i="4"/>
  <c r="C58" i="4"/>
  <c r="C64" i="4"/>
  <c r="L63" i="4"/>
  <c r="K63" i="4"/>
  <c r="J63" i="4"/>
  <c r="I63" i="4"/>
  <c r="H63" i="4"/>
  <c r="G63" i="4"/>
  <c r="F63" i="4"/>
  <c r="E63" i="4"/>
  <c r="D63" i="4"/>
  <c r="C63" i="4"/>
  <c r="L62" i="4"/>
  <c r="K62" i="4"/>
  <c r="J62" i="4"/>
  <c r="I62" i="4"/>
  <c r="H62" i="4"/>
  <c r="G62" i="4"/>
  <c r="F62" i="4"/>
  <c r="E62" i="4"/>
  <c r="D62" i="4"/>
  <c r="C62" i="4"/>
  <c r="L61" i="4"/>
  <c r="K61" i="4"/>
  <c r="J61" i="4"/>
  <c r="I61" i="4"/>
  <c r="H61" i="4"/>
  <c r="G61" i="4"/>
  <c r="F61" i="4"/>
  <c r="E61" i="4"/>
  <c r="D61" i="4"/>
  <c r="C61" i="4"/>
  <c r="L60" i="4"/>
  <c r="K60" i="4"/>
  <c r="J60" i="4"/>
  <c r="I60" i="4"/>
  <c r="H60" i="4"/>
  <c r="G60" i="4"/>
  <c r="F60" i="4"/>
  <c r="E60" i="4"/>
  <c r="D60" i="4"/>
  <c r="C60" i="4"/>
  <c r="L41" i="4"/>
  <c r="K41" i="4"/>
  <c r="J41" i="4"/>
  <c r="I41" i="4"/>
  <c r="H41" i="4"/>
  <c r="G41" i="4"/>
  <c r="F41" i="4"/>
  <c r="E41" i="4"/>
  <c r="D41" i="4"/>
  <c r="C41" i="4"/>
  <c r="L24" i="4"/>
  <c r="K24" i="4"/>
  <c r="J24" i="4"/>
  <c r="I24" i="4"/>
  <c r="H24" i="4"/>
  <c r="G24" i="4"/>
  <c r="F24" i="4"/>
  <c r="E24" i="4"/>
  <c r="D24" i="4"/>
  <c r="C24" i="4"/>
  <c r="C32" i="3"/>
  <c r="C33" i="3"/>
  <c r="C34" i="3"/>
  <c r="C35" i="3"/>
  <c r="C36" i="3"/>
  <c r="C38" i="3"/>
  <c r="L36" i="3"/>
  <c r="K36" i="3"/>
  <c r="J36" i="3"/>
  <c r="I36" i="3"/>
  <c r="H36" i="3"/>
  <c r="G36" i="3"/>
  <c r="F36" i="3"/>
  <c r="E36" i="3"/>
  <c r="D36" i="3"/>
  <c r="L32" i="3"/>
  <c r="L33" i="3"/>
  <c r="L34" i="3"/>
  <c r="L35" i="3"/>
  <c r="L38" i="3"/>
  <c r="L44" i="3"/>
  <c r="K32" i="3"/>
  <c r="K33" i="3"/>
  <c r="K34" i="3"/>
  <c r="K35" i="3"/>
  <c r="K38" i="3"/>
  <c r="K44" i="3"/>
  <c r="J32" i="3"/>
  <c r="J33" i="3"/>
  <c r="J34" i="3"/>
  <c r="J35" i="3"/>
  <c r="J38" i="3"/>
  <c r="J44" i="3"/>
  <c r="I32" i="3"/>
  <c r="I33" i="3"/>
  <c r="I34" i="3"/>
  <c r="I35" i="3"/>
  <c r="I38" i="3"/>
  <c r="I44" i="3"/>
  <c r="H32" i="3"/>
  <c r="H33" i="3"/>
  <c r="H34" i="3"/>
  <c r="H35" i="3"/>
  <c r="H38" i="3"/>
  <c r="H44" i="3"/>
  <c r="G32" i="3"/>
  <c r="G33" i="3"/>
  <c r="G34" i="3"/>
  <c r="G35" i="3"/>
  <c r="G38" i="3"/>
  <c r="G44" i="3"/>
  <c r="F32" i="3"/>
  <c r="F33" i="3"/>
  <c r="F34" i="3"/>
  <c r="F35" i="3"/>
  <c r="F38" i="3"/>
  <c r="F44" i="3"/>
  <c r="E32" i="3"/>
  <c r="E33" i="3"/>
  <c r="E34" i="3"/>
  <c r="E35" i="3"/>
  <c r="E38" i="3"/>
  <c r="E44" i="3"/>
  <c r="D32" i="3"/>
  <c r="D33" i="3"/>
  <c r="D34" i="3"/>
  <c r="D35" i="3"/>
  <c r="D38" i="3"/>
  <c r="D44" i="3"/>
  <c r="C44" i="3"/>
  <c r="L43" i="3"/>
  <c r="K43" i="3"/>
  <c r="J43" i="3"/>
  <c r="I43" i="3"/>
  <c r="H43" i="3"/>
  <c r="G43" i="3"/>
  <c r="F43" i="3"/>
  <c r="E43" i="3"/>
  <c r="D43" i="3"/>
  <c r="C43" i="3"/>
  <c r="L42" i="3"/>
  <c r="K42" i="3"/>
  <c r="J42" i="3"/>
  <c r="I42" i="3"/>
  <c r="H42" i="3"/>
  <c r="G42" i="3"/>
  <c r="F42" i="3"/>
  <c r="E42" i="3"/>
  <c r="D42" i="3"/>
  <c r="C42" i="3"/>
  <c r="L41" i="3"/>
  <c r="K41" i="3"/>
  <c r="J41" i="3"/>
  <c r="I41" i="3"/>
  <c r="H41" i="3"/>
  <c r="G41" i="3"/>
  <c r="F41" i="3"/>
  <c r="E41" i="3"/>
  <c r="D41" i="3"/>
  <c r="C41" i="3"/>
  <c r="L40" i="3"/>
  <c r="K40" i="3"/>
  <c r="J40" i="3"/>
  <c r="I40" i="3"/>
  <c r="H40" i="3"/>
  <c r="G40" i="3"/>
  <c r="F40" i="3"/>
  <c r="E40" i="3"/>
  <c r="D40" i="3"/>
  <c r="C40" i="3"/>
  <c r="L31" i="3"/>
  <c r="K31" i="3"/>
  <c r="J31" i="3"/>
  <c r="I31" i="3"/>
  <c r="H31" i="3"/>
  <c r="G31" i="3"/>
  <c r="F31" i="3"/>
  <c r="E31" i="3"/>
  <c r="D31" i="3"/>
  <c r="C31" i="3"/>
  <c r="L24" i="3"/>
  <c r="K24" i="3"/>
  <c r="J24" i="3"/>
  <c r="I24" i="3"/>
  <c r="H24" i="3"/>
  <c r="G24" i="3"/>
  <c r="F24" i="3"/>
  <c r="E24" i="3"/>
  <c r="D24" i="3"/>
  <c r="C24" i="3"/>
  <c r="L40" i="2"/>
  <c r="L41" i="2"/>
  <c r="L42" i="2"/>
  <c r="L43" i="2"/>
  <c r="L44" i="2"/>
  <c r="L45" i="2"/>
  <c r="L46" i="2"/>
  <c r="L47" i="2"/>
  <c r="L48" i="2"/>
  <c r="L49" i="2"/>
  <c r="L50" i="2"/>
  <c r="L51" i="2"/>
  <c r="L52" i="2"/>
  <c r="L54" i="2"/>
  <c r="L60" i="2"/>
  <c r="L59" i="2"/>
  <c r="K40" i="2"/>
  <c r="K41" i="2"/>
  <c r="K42" i="2"/>
  <c r="K43" i="2"/>
  <c r="K44" i="2"/>
  <c r="K45" i="2"/>
  <c r="K46" i="2"/>
  <c r="K47" i="2"/>
  <c r="K48" i="2"/>
  <c r="K49" i="2"/>
  <c r="K50" i="2"/>
  <c r="K51" i="2"/>
  <c r="K52" i="2"/>
  <c r="K54" i="2"/>
  <c r="K60" i="2"/>
  <c r="K59" i="2"/>
  <c r="J40" i="2"/>
  <c r="J41" i="2"/>
  <c r="J42" i="2"/>
  <c r="J43" i="2"/>
  <c r="J44" i="2"/>
  <c r="J45" i="2"/>
  <c r="J46" i="2"/>
  <c r="J47" i="2"/>
  <c r="J48" i="2"/>
  <c r="J49" i="2"/>
  <c r="J50" i="2"/>
  <c r="J51" i="2"/>
  <c r="J52" i="2"/>
  <c r="J54" i="2"/>
  <c r="J60" i="2"/>
  <c r="J59" i="2"/>
  <c r="I40" i="2"/>
  <c r="I41" i="2"/>
  <c r="I42" i="2"/>
  <c r="I43" i="2"/>
  <c r="I44" i="2"/>
  <c r="I45" i="2"/>
  <c r="I46" i="2"/>
  <c r="I47" i="2"/>
  <c r="I48" i="2"/>
  <c r="I49" i="2"/>
  <c r="I50" i="2"/>
  <c r="I51" i="2"/>
  <c r="I52" i="2"/>
  <c r="I54" i="2"/>
  <c r="I60" i="2"/>
  <c r="I59" i="2"/>
  <c r="H40" i="2"/>
  <c r="H41" i="2"/>
  <c r="H42" i="2"/>
  <c r="H43" i="2"/>
  <c r="H44" i="2"/>
  <c r="H45" i="2"/>
  <c r="H46" i="2"/>
  <c r="H47" i="2"/>
  <c r="H48" i="2"/>
  <c r="H49" i="2"/>
  <c r="H50" i="2"/>
  <c r="H51" i="2"/>
  <c r="H52" i="2"/>
  <c r="H54" i="2"/>
  <c r="H60" i="2"/>
  <c r="H59" i="2"/>
  <c r="G40" i="2"/>
  <c r="G41" i="2"/>
  <c r="G42" i="2"/>
  <c r="G43" i="2"/>
  <c r="G44" i="2"/>
  <c r="G45" i="2"/>
  <c r="G46" i="2"/>
  <c r="G47" i="2"/>
  <c r="G48" i="2"/>
  <c r="G49" i="2"/>
  <c r="G50" i="2"/>
  <c r="G51" i="2"/>
  <c r="G52" i="2"/>
  <c r="G54" i="2"/>
  <c r="G60" i="2"/>
  <c r="G59" i="2"/>
  <c r="F40" i="2"/>
  <c r="F41" i="2"/>
  <c r="F42" i="2"/>
  <c r="F43" i="2"/>
  <c r="F44" i="2"/>
  <c r="F45" i="2"/>
  <c r="F46" i="2"/>
  <c r="F47" i="2"/>
  <c r="F48" i="2"/>
  <c r="F49" i="2"/>
  <c r="F50" i="2"/>
  <c r="F51" i="2"/>
  <c r="F52" i="2"/>
  <c r="F54" i="2"/>
  <c r="F60" i="2"/>
  <c r="F59" i="2"/>
  <c r="E40" i="2"/>
  <c r="E41" i="2"/>
  <c r="E42" i="2"/>
  <c r="E43" i="2"/>
  <c r="E44" i="2"/>
  <c r="E45" i="2"/>
  <c r="E46" i="2"/>
  <c r="E47" i="2"/>
  <c r="E48" i="2"/>
  <c r="E49" i="2"/>
  <c r="E50" i="2"/>
  <c r="E51" i="2"/>
  <c r="E52" i="2"/>
  <c r="E54" i="2"/>
  <c r="E60" i="2"/>
  <c r="E59" i="2"/>
  <c r="L58" i="2"/>
  <c r="L57" i="2"/>
  <c r="K58" i="2"/>
  <c r="K57" i="2"/>
  <c r="J58" i="2"/>
  <c r="J57" i="2"/>
  <c r="I58" i="2"/>
  <c r="I57" i="2"/>
  <c r="H58" i="2"/>
  <c r="H57" i="2"/>
  <c r="G58" i="2"/>
  <c r="G57" i="2"/>
  <c r="F57" i="2"/>
  <c r="F58" i="2"/>
  <c r="E58" i="2"/>
  <c r="D40" i="2"/>
  <c r="D41" i="2"/>
  <c r="D42" i="2"/>
  <c r="D43" i="2"/>
  <c r="D44" i="2"/>
  <c r="D45" i="2"/>
  <c r="D46" i="2"/>
  <c r="D47" i="2"/>
  <c r="D48" i="2"/>
  <c r="D49" i="2"/>
  <c r="D50" i="2"/>
  <c r="D51" i="2"/>
  <c r="D52" i="2"/>
  <c r="D54" i="2"/>
  <c r="D58" i="2"/>
  <c r="E57" i="2"/>
  <c r="D57" i="2"/>
  <c r="D60" i="2"/>
  <c r="D59" i="2"/>
  <c r="C40" i="2"/>
  <c r="C41" i="2"/>
  <c r="C42" i="2"/>
  <c r="C43" i="2"/>
  <c r="C44" i="2"/>
  <c r="C45" i="2"/>
  <c r="C46" i="2"/>
  <c r="C47" i="2"/>
  <c r="C48" i="2"/>
  <c r="C49" i="2"/>
  <c r="C50" i="2"/>
  <c r="C51" i="2"/>
  <c r="C52" i="2"/>
  <c r="C54" i="2"/>
  <c r="C60" i="2"/>
  <c r="C59" i="2"/>
  <c r="C58" i="2"/>
  <c r="C57" i="2"/>
  <c r="L93" i="1"/>
  <c r="K93" i="1"/>
  <c r="J93" i="1"/>
  <c r="I93" i="1"/>
  <c r="H93" i="1"/>
  <c r="G93" i="1"/>
  <c r="F93" i="1"/>
  <c r="E93" i="1"/>
  <c r="D93" i="1"/>
  <c r="L56" i="2"/>
  <c r="K56" i="2"/>
  <c r="J56" i="2"/>
  <c r="I56" i="2"/>
  <c r="H56" i="2"/>
  <c r="G56" i="2"/>
  <c r="F56" i="2"/>
  <c r="E56" i="2"/>
  <c r="D56" i="2"/>
  <c r="C56" i="2"/>
  <c r="L39" i="2"/>
  <c r="K39" i="2"/>
  <c r="J39" i="2"/>
  <c r="I39" i="2"/>
  <c r="H39" i="2"/>
  <c r="G39" i="2"/>
  <c r="F39" i="2"/>
  <c r="E39" i="2"/>
  <c r="D39" i="2"/>
  <c r="C39" i="2"/>
  <c r="L24" i="2"/>
  <c r="K24" i="2"/>
  <c r="J24" i="2"/>
  <c r="I24" i="2"/>
  <c r="H24" i="2"/>
  <c r="G24" i="2"/>
  <c r="F24" i="2"/>
  <c r="E24" i="2"/>
  <c r="D24" i="2"/>
  <c r="C24" i="2"/>
  <c r="L98" i="1"/>
  <c r="L99" i="1"/>
  <c r="K99" i="1"/>
  <c r="K98" i="1"/>
  <c r="J99" i="1"/>
  <c r="J98" i="1"/>
  <c r="I99" i="1"/>
  <c r="I98" i="1"/>
  <c r="H98" i="1"/>
  <c r="H99" i="1"/>
  <c r="G99" i="1"/>
  <c r="G98" i="1"/>
  <c r="F98" i="1"/>
  <c r="F99" i="1"/>
  <c r="E99" i="1"/>
  <c r="D99" i="1"/>
  <c r="C99" i="1"/>
  <c r="E98" i="1"/>
  <c r="D98" i="1"/>
  <c r="C98" i="1"/>
  <c r="L96" i="1"/>
  <c r="K96" i="1"/>
  <c r="L97" i="1"/>
  <c r="K97" i="1"/>
  <c r="J97" i="1"/>
  <c r="J96" i="1"/>
  <c r="I96" i="1"/>
  <c r="I97" i="1"/>
  <c r="H97" i="1"/>
  <c r="H96" i="1"/>
  <c r="G96" i="1"/>
  <c r="G97" i="1"/>
  <c r="F97" i="1"/>
  <c r="F96" i="1"/>
  <c r="E96" i="1"/>
  <c r="E97" i="1"/>
  <c r="D97" i="1"/>
  <c r="D96" i="1"/>
  <c r="C97" i="1"/>
  <c r="C96" i="1"/>
  <c r="L95" i="1"/>
  <c r="K95" i="1"/>
  <c r="J95" i="1"/>
  <c r="I95" i="1"/>
  <c r="H95" i="1"/>
  <c r="G95" i="1"/>
  <c r="F95" i="1"/>
  <c r="E95" i="1"/>
  <c r="D95" i="1"/>
  <c r="C95" i="1"/>
  <c r="L58" i="1"/>
  <c r="K58" i="1"/>
  <c r="J58" i="1"/>
  <c r="I58" i="1"/>
  <c r="H58" i="1"/>
  <c r="G58" i="1"/>
  <c r="F58" i="1"/>
  <c r="E58" i="1"/>
  <c r="D58" i="1"/>
  <c r="C58" i="1"/>
  <c r="L23" i="1"/>
  <c r="K23" i="1"/>
  <c r="J23" i="1"/>
  <c r="I23" i="1"/>
  <c r="H23" i="1"/>
  <c r="G23" i="1"/>
  <c r="F23" i="1"/>
  <c r="E23" i="1"/>
  <c r="D23" i="1"/>
  <c r="C23" i="1"/>
</calcChain>
</file>

<file path=xl/sharedStrings.xml><?xml version="1.0" encoding="utf-8"?>
<sst xmlns="http://schemas.openxmlformats.org/spreadsheetml/2006/main" count="493" uniqueCount="163">
  <si>
    <t>For Direct Exposure Soil Cleanup Target Levels</t>
  </si>
  <si>
    <t>Instructions can be found below the table</t>
  </si>
  <si>
    <t>Facility/Site Name:</t>
  </si>
  <si>
    <t>SCTL Type</t>
  </si>
  <si>
    <t>Value</t>
  </si>
  <si>
    <t>Units</t>
  </si>
  <si>
    <t>Site Location:</t>
  </si>
  <si>
    <t>Residential Direct Exposure SCTL</t>
  </si>
  <si>
    <t>mg/kg</t>
  </si>
  <si>
    <t>Facility/Site ID No.:</t>
  </si>
  <si>
    <t>Industrial Direct Exposure SCTL</t>
  </si>
  <si>
    <t>Alternative SCTL (Optional)</t>
  </si>
  <si>
    <t>Site Specific Background (Optional)</t>
  </si>
  <si>
    <t>Soil Sample #</t>
  </si>
  <si>
    <t>Sample Date</t>
  </si>
  <si>
    <t>Sample Location:</t>
  </si>
  <si>
    <t>Depth (ft):</t>
  </si>
  <si>
    <t>Contaminant Concentrations</t>
  </si>
  <si>
    <t>Total Equivalents</t>
  </si>
  <si>
    <t>Comparisons to SCTLs</t>
  </si>
  <si>
    <t>Does This Sample Exceed:</t>
  </si>
  <si>
    <t>Summary Criteria for Table Entries</t>
  </si>
  <si>
    <t>Detection</t>
  </si>
  <si>
    <t>Concentration Reported</t>
  </si>
  <si>
    <t>Data Qualifier</t>
  </si>
  <si>
    <t>Enter</t>
  </si>
  <si>
    <t>Various</t>
  </si>
  <si>
    <t>Quantified with certainty</t>
  </si>
  <si>
    <t>None</t>
  </si>
  <si>
    <t>reported value</t>
  </si>
  <si>
    <t>Estimated</t>
  </si>
  <si>
    <t>J</t>
  </si>
  <si>
    <t>reported (estimated) value</t>
  </si>
  <si>
    <t>ND at MDL</t>
  </si>
  <si>
    <t>MDL</t>
  </si>
  <si>
    <t>U</t>
  </si>
  <si>
    <t>&lt; MDL</t>
  </si>
  <si>
    <t>T</t>
  </si>
  <si>
    <t>≥ MDL but &lt; PQL</t>
  </si>
  <si>
    <t>I</t>
  </si>
  <si>
    <t>PQL</t>
  </si>
  <si>
    <t>M</t>
  </si>
  <si>
    <t>1. If quantified with certainty, or estimated and has the “J” qualifier, enter the reported value;</t>
  </si>
  <si>
    <t>3. If detected at a concentration lower than the MDL and the concentration is estimated (has the “T” qualifier) enter the estimated value;</t>
  </si>
  <si>
    <t>4. If detected at a concentration equal to or higher than the MDL but lower than the Practical Quantitation Limit (PQL) and the concentration is estimated (has the “I” qualifier) enter the estimated value;</t>
  </si>
  <si>
    <t>RPF = Relative Potency Factor</t>
  </si>
  <si>
    <t>RPF</t>
  </si>
  <si>
    <t>Organophosphates</t>
  </si>
  <si>
    <t>Acephate</t>
  </si>
  <si>
    <t>Azinphos-methyl</t>
  </si>
  <si>
    <t>Bensulide</t>
  </si>
  <si>
    <t>Chlorethoxyfos</t>
  </si>
  <si>
    <t>Chlorpyrifos</t>
  </si>
  <si>
    <t>Diazinon</t>
  </si>
  <si>
    <t>Dichlorvos</t>
  </si>
  <si>
    <t>Dicrotophos</t>
  </si>
  <si>
    <t>Dimethoate</t>
  </si>
  <si>
    <t>Disulfoton</t>
  </si>
  <si>
    <t>Ethoprop</t>
  </si>
  <si>
    <t>Fenamiphos</t>
  </si>
  <si>
    <t>Fenthion</t>
  </si>
  <si>
    <t>Fosthiazate</t>
  </si>
  <si>
    <t>Malathion</t>
  </si>
  <si>
    <t>Methamidophos*</t>
  </si>
  <si>
    <t>Methidathion</t>
  </si>
  <si>
    <t>Methyl-parathion</t>
  </si>
  <si>
    <t>Mevinphos</t>
  </si>
  <si>
    <t>Naled</t>
  </si>
  <si>
    <t>Omethoate</t>
  </si>
  <si>
    <t>Oxydemeton-methyl</t>
  </si>
  <si>
    <t>Phorate</t>
  </si>
  <si>
    <t>Phosalone</t>
  </si>
  <si>
    <t>Phosmet</t>
  </si>
  <si>
    <t>Phostebupirim</t>
  </si>
  <si>
    <t>Pirimiphos-methyl</t>
  </si>
  <si>
    <t>Profenofos</t>
  </si>
  <si>
    <t>Terbufos</t>
  </si>
  <si>
    <t>Tetrachlorvinphos</t>
  </si>
  <si>
    <t>Tribufos</t>
  </si>
  <si>
    <t>Trichlorfon</t>
  </si>
  <si>
    <t>Methamidophos Equivalents</t>
  </si>
  <si>
    <t>Total Methamidophos Equivalents</t>
  </si>
  <si>
    <t>The Residential Direct Exposure SCTL of 3.1 mg/kg?</t>
  </si>
  <si>
    <t>The Industrial Direct Exposure SCTL of 36 mg/kg?</t>
  </si>
  <si>
    <t>Methamidophos Equivalents Calculator Instructions</t>
  </si>
  <si>
    <t>leave blank</t>
  </si>
  <si>
    <t>2. If not detected at the MDL (the concentration reported is the MDL followed by the “U” qualifier) leave blank;</t>
  </si>
  <si>
    <t>5. If detected at a concentration equal to or higher than the MDL but lower than the PQL and it is not estimated (the concentration reported is the PQL followed by the “M” qualifier) leave blank.</t>
  </si>
  <si>
    <t>N-Methyl Carbamates</t>
  </si>
  <si>
    <t>Aldicarb</t>
  </si>
  <si>
    <t>Aldicarb sulfone</t>
  </si>
  <si>
    <t>Aldicarb sulfoxide</t>
  </si>
  <si>
    <t>Carbaryl</t>
  </si>
  <si>
    <t>Carbofuran</t>
  </si>
  <si>
    <t>3- and 5-Hydroxycarbofuran</t>
  </si>
  <si>
    <t>Formetanate HCL</t>
  </si>
  <si>
    <t>Methiocarb</t>
  </si>
  <si>
    <t>Methomyl</t>
  </si>
  <si>
    <t>Oxamyl*</t>
  </si>
  <si>
    <t>Pirimicarb</t>
  </si>
  <si>
    <t>Propoxur</t>
  </si>
  <si>
    <t>Thiodicarb</t>
  </si>
  <si>
    <t>Triazines</t>
  </si>
  <si>
    <t>Atrazine*</t>
  </si>
  <si>
    <t>Simazine</t>
  </si>
  <si>
    <t>Desethyl-s-atrazine</t>
  </si>
  <si>
    <t>Desisopropyl-s-atrazine</t>
  </si>
  <si>
    <t>Diaminochlorotriazine</t>
  </si>
  <si>
    <t>Atrazine Equivalents Calculator Instructions</t>
  </si>
  <si>
    <t>The Residential Direct Exposure SCTL of 4.3 mg/kg?</t>
  </si>
  <si>
    <t>The Industrial Direct Exposure SCTL of 19 mg/kg?</t>
  </si>
  <si>
    <t>The Residential Direct Exposure SCTL of 1700 mg/kg?</t>
  </si>
  <si>
    <t>The Industrial Direct Exposure SCTL of 22000 mg/kg?</t>
  </si>
  <si>
    <t>Oxamyl Equivalents Calculator Instructions</t>
  </si>
  <si>
    <t>Oxamyl Equivalents</t>
  </si>
  <si>
    <t>Total Oxamyl Equivalents</t>
  </si>
  <si>
    <t>Atrazine Equivalents</t>
  </si>
  <si>
    <t>Total Atrazine Equivalents</t>
  </si>
  <si>
    <t>Allethrin</t>
  </si>
  <si>
    <t>Bifenthrin</t>
  </si>
  <si>
    <t>Cyfluthrin</t>
  </si>
  <si>
    <t>Lambda-Cyhalothrin</t>
  </si>
  <si>
    <t>Cyphenothrin</t>
  </si>
  <si>
    <t>Cypermethrin</t>
  </si>
  <si>
    <t>Deltamethrin*</t>
  </si>
  <si>
    <t>Esfenvalerate</t>
  </si>
  <si>
    <t>Fenpropathrin</t>
  </si>
  <si>
    <t>Tau-Fluvalinate</t>
  </si>
  <si>
    <t>Imiprothrin</t>
  </si>
  <si>
    <t>Permethrin</t>
  </si>
  <si>
    <t>Prallethrin</t>
  </si>
  <si>
    <t>Pyrethrins</t>
  </si>
  <si>
    <t>Resmethrin</t>
  </si>
  <si>
    <t>Deltamethrin Equivalents</t>
  </si>
  <si>
    <t>Total Deltamethrin Equivalents</t>
  </si>
  <si>
    <t>Deltamethrin Equivalents Calculator Instructions</t>
  </si>
  <si>
    <t>NA</t>
  </si>
  <si>
    <t>The Residential Direct Exposure SCTL of NA mg/kg?</t>
  </si>
  <si>
    <t>The Industrial Direct Exposure SCTL of NA mg/kg?</t>
  </si>
  <si>
    <t>Chloroacetanilides</t>
  </si>
  <si>
    <t>Pyrethroids/Pyrethrins</t>
  </si>
  <si>
    <t>Alachlor*</t>
  </si>
  <si>
    <t>Acetochlor</t>
  </si>
  <si>
    <t>Total Alachlor Equivalents</t>
  </si>
  <si>
    <t>Alachlor Equivalents</t>
  </si>
  <si>
    <t>The Residential Direct Exposure SCTL of 11 mg/kg?</t>
  </si>
  <si>
    <t>The Industrial Direct Exposure SCTL of 44 mg/kg?</t>
  </si>
  <si>
    <t>Alachlor Equivalents Calculator Instructions</t>
  </si>
  <si>
    <t>Organophosphate Conversion Table</t>
  </si>
  <si>
    <t>N-Methyl Carbamate Conversion Table</t>
  </si>
  <si>
    <t>Triazine Conversion Table</t>
  </si>
  <si>
    <t>Pyrethroid (Including Pyrethrins) Conversion Table</t>
  </si>
  <si>
    <t>Chloroacetanilide Conversion Table</t>
  </si>
  <si>
    <t>Atrazine</t>
  </si>
  <si>
    <t>Deltamethrin</t>
  </si>
  <si>
    <t>Alachlor</t>
  </si>
  <si>
    <t>Oxamyl</t>
  </si>
  <si>
    <t>Methamidophos</t>
  </si>
  <si>
    <r>
      <rPr>
        <u/>
        <sz val="11"/>
        <rFont val="Arial"/>
        <family val="2"/>
      </rPr>
      <t>INSTRUCTIONS:</t>
    </r>
    <r>
      <rPr>
        <sz val="11"/>
        <rFont val="Arial"/>
        <family val="2"/>
      </rPr>
      <t xml:space="preserve">  Calculate Total Index Chemical Equivalents if more than one chemical in a CMG is detected in the sample at a concentration equal to or higher than the Method Detection Limit (MDL), whether quantified with certainty (the concentration reported has no qualifier) or estimated (the concentration reported has a “J”, “T” or “I” qualifier).  Enter the contaminant concentrations (in mg/kg) for all pesticides present in the yellow boxes of the appropriate CMG using the following criteria (and see table below):   </t>
    </r>
  </si>
  <si>
    <r>
      <rPr>
        <u/>
        <sz val="11"/>
        <rFont val="Arial"/>
        <family val="2"/>
      </rPr>
      <t>INSTRUCTIONS</t>
    </r>
    <r>
      <rPr>
        <sz val="11"/>
        <rFont val="Arial"/>
        <family val="2"/>
      </rPr>
      <t xml:space="preserve">:  Calculate Total Index Chemical Equivalents if more than one chemical in a CMG is detected in the sample at a concentration equal to or higher than the Method Detection Limit (MDL), whether quantified with certainty (the concentration reported has no qualifier) or estimated (the concentration reported has a “J”, “T” or “I” qualifier).  Enter the contaminant concentrations (in mg/kg) for all pesticides present in the yellow boxes of the appropriate CMG using the following criteria (and see table below):   </t>
    </r>
  </si>
  <si>
    <r>
      <t>INSTRUCTIONS</t>
    </r>
    <r>
      <rPr>
        <sz val="11"/>
        <rFont val="Arial"/>
        <family val="2"/>
      </rPr>
      <t xml:space="preserve">:  Calculate Total Index Chemical Equivalents if more than one chemical in a CMG is detected in the sample at a concentration equal to or higher than the Method Detection Limit (MDL), whether quantified with certainty (the concentration reported has no qualifier) or estimated (the concentration reported has a “J”, “T” or “I” qualifier).  Enter the contaminant concentrations (in mg/kg) for all pesticides present in the yellow boxes of the appropriate CMG using the following criteria (and see table below):   </t>
    </r>
  </si>
  <si>
    <r>
      <t>INSTRUCTIONS:</t>
    </r>
    <r>
      <rPr>
        <sz val="11"/>
        <rFont val="Arial"/>
        <family val="2"/>
      </rPr>
      <t xml:space="preserve">  Calculate Total Index Chemical Equivalents if more than one chemical in a CMG is detected in the sample at a concentration equal to or higher than the Method Detection Limit (MDL), whether quantified with certainty (the concentration reported has no qualifier) or estimated (the concentration reported has a “J”, “T” or “I” qualifier).  Enter the contaminant concentrations (in mg/kg) for all pesticides present in the yellow boxes of the appropriate CMG using the following criteria (and see table below):   </t>
    </r>
  </si>
  <si>
    <t>Chlorpyrifos-methyl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</si>
</sst>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8" x14ac:knownFonts="1">
    <font>
      <sz val="12"/>
      <color theme="1"/>
      <name val="Calibri"/>
      <family val="2"/>
      <scheme val="minor"/>
    </font>
    <font>
      <sz val="16"/>
      <name val="Arial"/>
      <family val="2"/>
    </font>
    <font>
      <sz val="11"/>
      <name val="Arial"/>
      <family val="2"/>
    </font>
    <font>
      <sz val="11"/>
      <name val="Symbol"/>
      <family val="1"/>
    </font>
    <font>
      <b/>
      <sz val="11"/>
      <name val="Arial"/>
      <family val="2"/>
    </font>
    <font>
      <u/>
      <sz val="11"/>
      <name val="Arial"/>
      <family val="2"/>
    </font>
    <font>
      <u/>
      <sz val="12"/>
      <color theme="10"/>
      <name val="Calibri"/>
      <family val="2"/>
      <scheme val="minor"/>
    </font>
    <font>
      <u/>
      <sz val="12"/>
      <color theme="11"/>
      <name val="Calibri"/>
      <family val="2"/>
      <scheme val="minor"/>
    </font>
  </fonts>
  <fills count="9">
    <fill>
      <patternFill patternType="none"/>
    </fill>
    <fill>
      <patternFill patternType="gray125"/>
    </fill>
    <fill>
      <patternFill patternType="solid">
        <fgColor rgb="FFD5FFDA"/>
        <bgColor indexed="64"/>
      </patternFill>
    </fill>
    <fill>
      <patternFill patternType="solid">
        <fgColor rgb="FFEBFFED"/>
        <bgColor indexed="64"/>
      </patternFill>
    </fill>
    <fill>
      <patternFill patternType="solid">
        <fgColor rgb="FFFCFFE1"/>
        <bgColor indexed="64"/>
      </patternFill>
    </fill>
    <fill>
      <patternFill patternType="solid">
        <fgColor rgb="FFD4E2F4"/>
        <bgColor indexed="64"/>
      </patternFill>
    </fill>
    <fill>
      <patternFill patternType="solid">
        <fgColor rgb="FFDAFBD5"/>
        <bgColor indexed="64"/>
      </patternFill>
    </fill>
    <fill>
      <patternFill patternType="solid">
        <fgColor indexed="42"/>
        <bgColor indexed="64"/>
      </patternFill>
    </fill>
    <fill>
      <patternFill patternType="solid">
        <fgColor rgb="FFDBF3DB"/>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style="medium">
        <color auto="1"/>
      </left>
      <right style="medium">
        <color auto="1"/>
      </right>
      <top style="thin">
        <color auto="1"/>
      </top>
      <bottom/>
      <diagonal/>
    </border>
    <border>
      <left/>
      <right/>
      <top style="thin">
        <color auto="1"/>
      </top>
      <bottom/>
      <diagonal/>
    </border>
    <border>
      <left/>
      <right style="medium">
        <color auto="1"/>
      </right>
      <top style="thin">
        <color auto="1"/>
      </top>
      <bottom/>
      <diagonal/>
    </border>
  </borders>
  <cellStyleXfs count="3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9">
    <xf numFmtId="0" fontId="0" fillId="0" borderId="0" xfId="0"/>
    <xf numFmtId="0" fontId="2" fillId="0" borderId="0" xfId="0" applyFont="1"/>
    <xf numFmtId="0" fontId="2" fillId="0" borderId="4" xfId="0" applyFont="1" applyBorder="1" applyAlignment="1" applyProtection="1">
      <alignment horizontal="left"/>
      <protection locked="0"/>
    </xf>
    <xf numFmtId="0" fontId="2" fillId="0" borderId="0"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left"/>
      <protection locked="0"/>
    </xf>
    <xf numFmtId="0" fontId="2" fillId="0" borderId="0" xfId="0" applyFont="1" applyBorder="1"/>
    <xf numFmtId="0" fontId="2" fillId="0" borderId="9" xfId="0" applyFont="1" applyBorder="1"/>
    <xf numFmtId="0" fontId="2" fillId="0" borderId="10" xfId="0" applyFont="1" applyBorder="1" applyAlignment="1" applyProtection="1">
      <alignment horizontal="left"/>
      <protection locked="0"/>
    </xf>
    <xf numFmtId="0" fontId="2" fillId="0" borderId="8" xfId="0" applyFont="1" applyBorder="1" applyProtection="1">
      <protection locked="0"/>
    </xf>
    <xf numFmtId="0" fontId="3" fillId="0" borderId="0" xfId="0" applyFont="1"/>
    <xf numFmtId="0" fontId="2"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11" xfId="0" applyFont="1" applyBorder="1" applyProtection="1">
      <protection locked="0"/>
    </xf>
    <xf numFmtId="0" fontId="2" fillId="0" borderId="12" xfId="0" applyFont="1" applyBorder="1"/>
    <xf numFmtId="0" fontId="2" fillId="0" borderId="0" xfId="0" applyFont="1" applyBorder="1" applyAlignment="1">
      <alignment vertical="center"/>
    </xf>
    <xf numFmtId="0" fontId="2" fillId="3" borderId="14" xfId="0" applyFont="1" applyFill="1" applyBorder="1" applyAlignment="1">
      <alignment wrapText="1"/>
    </xf>
    <xf numFmtId="0" fontId="2" fillId="4" borderId="1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3" borderId="18" xfId="0" applyFont="1" applyFill="1" applyBorder="1" applyAlignment="1">
      <alignment wrapText="1"/>
    </xf>
    <xf numFmtId="14" fontId="2" fillId="4" borderId="18" xfId="0" applyNumberFormat="1"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3" borderId="22" xfId="0" applyFont="1" applyFill="1" applyBorder="1" applyAlignment="1">
      <alignment wrapText="1"/>
    </xf>
    <xf numFmtId="0" fontId="2" fillId="4" borderId="2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4" fillId="3" borderId="1" xfId="0" applyFont="1" applyFill="1" applyBorder="1" applyAlignment="1">
      <alignment wrapText="1"/>
    </xf>
    <xf numFmtId="0" fontId="4" fillId="3" borderId="25" xfId="0" applyFont="1" applyFill="1" applyBorder="1" applyAlignment="1">
      <alignment horizontal="center" wrapText="1"/>
    </xf>
    <xf numFmtId="0" fontId="2" fillId="3" borderId="25" xfId="0" applyFont="1" applyFill="1" applyBorder="1" applyAlignment="1">
      <alignment horizontal="center" vertical="center" wrapText="1"/>
    </xf>
    <xf numFmtId="0" fontId="2" fillId="3" borderId="26" xfId="0" applyFont="1" applyFill="1" applyBorder="1"/>
    <xf numFmtId="0" fontId="2" fillId="3" borderId="27" xfId="0" applyFont="1" applyFill="1" applyBorder="1"/>
    <xf numFmtId="2" fontId="2" fillId="3" borderId="18" xfId="0" applyNumberFormat="1" applyFont="1" applyFill="1" applyBorder="1" applyAlignment="1">
      <alignment horizontal="center"/>
    </xf>
    <xf numFmtId="165" fontId="2" fillId="3" borderId="18" xfId="0" applyNumberFormat="1" applyFont="1" applyFill="1" applyBorder="1" applyAlignment="1">
      <alignment horizontal="center"/>
    </xf>
    <xf numFmtId="0" fontId="2" fillId="3" borderId="28" xfId="0" applyFont="1" applyFill="1" applyBorder="1"/>
    <xf numFmtId="0" fontId="4" fillId="3" borderId="1" xfId="0" applyFont="1" applyFill="1" applyBorder="1" applyAlignment="1">
      <alignment horizontal="center" wrapText="1"/>
    </xf>
    <xf numFmtId="0" fontId="2" fillId="3" borderId="25" xfId="0" applyFont="1" applyFill="1" applyBorder="1" applyAlignment="1">
      <alignment horizontal="center" wrapText="1"/>
    </xf>
    <xf numFmtId="166" fontId="2" fillId="6" borderId="29" xfId="0" applyNumberFormat="1" applyFont="1" applyFill="1" applyBorder="1" applyAlignment="1">
      <alignment horizontal="center"/>
    </xf>
    <xf numFmtId="166" fontId="2" fillId="6" borderId="30" xfId="0" applyNumberFormat="1" applyFont="1" applyFill="1" applyBorder="1" applyAlignment="1">
      <alignment horizontal="center"/>
    </xf>
    <xf numFmtId="164" fontId="4" fillId="3" borderId="25" xfId="0" applyNumberFormat="1" applyFont="1" applyFill="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2" fillId="0" borderId="0" xfId="0" applyFont="1" applyAlignment="1">
      <alignment horizontal="center" vertical="center"/>
    </xf>
    <xf numFmtId="0" fontId="4" fillId="7" borderId="8" xfId="0" applyFont="1" applyFill="1" applyBorder="1"/>
    <xf numFmtId="0" fontId="4" fillId="7" borderId="8" xfId="0" applyFont="1" applyFill="1" applyBorder="1" applyAlignment="1">
      <alignment wrapText="1"/>
    </xf>
    <xf numFmtId="0" fontId="2" fillId="0" borderId="8" xfId="0" applyFont="1" applyBorder="1"/>
    <xf numFmtId="0" fontId="2" fillId="0" borderId="8" xfId="0" applyFont="1" applyBorder="1" applyAlignment="1">
      <alignment wrapText="1"/>
    </xf>
    <xf numFmtId="0" fontId="2" fillId="0" borderId="0" xfId="0" applyFont="1" applyBorder="1" applyAlignment="1">
      <alignment horizontal="center"/>
    </xf>
    <xf numFmtId="0" fontId="2" fillId="0" borderId="0" xfId="0" applyFont="1" applyBorder="1" applyProtection="1">
      <protection locked="0"/>
    </xf>
    <xf numFmtId="0" fontId="2" fillId="0" borderId="0" xfId="0" applyFont="1" applyAlignment="1">
      <alignment horizontal="center" wrapText="1"/>
    </xf>
    <xf numFmtId="0" fontId="2" fillId="3" borderId="39" xfId="0" applyFont="1" applyFill="1" applyBorder="1"/>
    <xf numFmtId="0" fontId="2" fillId="4" borderId="40" xfId="0" applyFont="1" applyFill="1" applyBorder="1" applyAlignment="1" applyProtection="1">
      <alignment horizontal="center" vertical="center"/>
      <protection locked="0"/>
    </xf>
    <xf numFmtId="0" fontId="2" fillId="4" borderId="41" xfId="0" applyFont="1" applyFill="1" applyBorder="1" applyAlignment="1" applyProtection="1">
      <alignment horizontal="center" vertical="center"/>
      <protection locked="0"/>
    </xf>
    <xf numFmtId="0" fontId="2" fillId="4" borderId="42" xfId="0" applyFont="1" applyFill="1" applyBorder="1" applyAlignment="1" applyProtection="1">
      <alignment horizontal="center" vertical="center"/>
      <protection locked="0"/>
    </xf>
    <xf numFmtId="0" fontId="4" fillId="3" borderId="39" xfId="0" applyFont="1" applyFill="1" applyBorder="1"/>
    <xf numFmtId="0" fontId="2" fillId="0" borderId="8" xfId="0" applyFont="1" applyFill="1" applyBorder="1" applyProtection="1"/>
    <xf numFmtId="2" fontId="2" fillId="3" borderId="14" xfId="0" applyNumberFormat="1" applyFont="1" applyFill="1" applyBorder="1" applyAlignment="1">
      <alignment horizontal="center"/>
    </xf>
    <xf numFmtId="2" fontId="2" fillId="3" borderId="40" xfId="0" applyNumberFormat="1" applyFont="1" applyFill="1" applyBorder="1" applyAlignment="1">
      <alignment horizontal="center"/>
    </xf>
    <xf numFmtId="1" fontId="2" fillId="3" borderId="14" xfId="0" applyNumberFormat="1" applyFont="1" applyFill="1" applyBorder="1" applyAlignment="1">
      <alignment horizontal="center"/>
    </xf>
    <xf numFmtId="1" fontId="2" fillId="3" borderId="18" xfId="0" applyNumberFormat="1" applyFont="1" applyFill="1" applyBorder="1" applyAlignment="1">
      <alignment horizontal="center"/>
    </xf>
    <xf numFmtId="1" fontId="2" fillId="3" borderId="40" xfId="0" applyNumberFormat="1" applyFont="1" applyFill="1" applyBorder="1" applyAlignment="1">
      <alignment horizontal="center"/>
    </xf>
    <xf numFmtId="165" fontId="2" fillId="3" borderId="40" xfId="0" applyNumberFormat="1" applyFont="1" applyFill="1" applyBorder="1" applyAlignment="1">
      <alignment horizontal="center"/>
    </xf>
    <xf numFmtId="165" fontId="2" fillId="3" borderId="22" xfId="0" applyNumberFormat="1" applyFont="1" applyFill="1" applyBorder="1" applyAlignment="1">
      <alignment horizontal="center"/>
    </xf>
    <xf numFmtId="0" fontId="4" fillId="3" borderId="26" xfId="0" applyFont="1" applyFill="1" applyBorder="1"/>
    <xf numFmtId="0" fontId="2" fillId="0" borderId="0" xfId="0" applyFont="1" applyAlignment="1">
      <alignment horizontal="center" wrapText="1"/>
    </xf>
    <xf numFmtId="166" fontId="2" fillId="3" borderId="40" xfId="0" applyNumberFormat="1" applyFont="1" applyFill="1" applyBorder="1" applyAlignment="1">
      <alignment horizontal="center"/>
    </xf>
    <xf numFmtId="164" fontId="2" fillId="3" borderId="18" xfId="0" applyNumberFormat="1" applyFont="1" applyFill="1" applyBorder="1" applyAlignment="1">
      <alignment horizontal="center"/>
    </xf>
    <xf numFmtId="0" fontId="2" fillId="0" borderId="37" xfId="0" applyNumberFormat="1" applyFont="1" applyBorder="1" applyAlignment="1">
      <alignment horizontal="left" wrapText="1"/>
    </xf>
    <xf numFmtId="0" fontId="2" fillId="0" borderId="0" xfId="0" applyNumberFormat="1" applyFont="1" applyBorder="1" applyAlignment="1">
      <alignment horizontal="left" wrapText="1"/>
    </xf>
    <xf numFmtId="0" fontId="2" fillId="0" borderId="38" xfId="0" applyNumberFormat="1" applyFont="1" applyBorder="1" applyAlignment="1">
      <alignment horizontal="left" wrapText="1"/>
    </xf>
    <xf numFmtId="0" fontId="2" fillId="0" borderId="34" xfId="0" applyNumberFormat="1" applyFont="1" applyBorder="1" applyAlignment="1">
      <alignment horizontal="left" wrapText="1"/>
    </xf>
    <xf numFmtId="0" fontId="2" fillId="0" borderId="35" xfId="0" applyNumberFormat="1" applyFont="1" applyBorder="1" applyAlignment="1">
      <alignment horizontal="left" wrapText="1"/>
    </xf>
    <xf numFmtId="0" fontId="2" fillId="0" borderId="36" xfId="0" applyNumberFormat="1" applyFont="1" applyBorder="1" applyAlignment="1">
      <alignment horizontal="left" wrapText="1"/>
    </xf>
    <xf numFmtId="0" fontId="2" fillId="8" borderId="1" xfId="0" applyFont="1" applyFill="1" applyBorder="1" applyAlignment="1" applyProtection="1">
      <alignment horizontal="center"/>
      <protection locked="0"/>
    </xf>
    <xf numFmtId="0" fontId="2" fillId="8" borderId="2" xfId="0" applyFont="1" applyFill="1" applyBorder="1" applyAlignment="1" applyProtection="1">
      <alignment horizontal="center"/>
      <protection locked="0"/>
    </xf>
    <xf numFmtId="0" fontId="2" fillId="8" borderId="3" xfId="0" applyFont="1" applyFill="1" applyBorder="1" applyAlignment="1" applyProtection="1">
      <alignment horizontal="center"/>
      <protection locked="0"/>
    </xf>
    <xf numFmtId="0" fontId="2" fillId="0" borderId="8" xfId="0" applyFont="1" applyBorder="1" applyAlignment="1">
      <alignment horizontal="center"/>
    </xf>
    <xf numFmtId="0" fontId="2" fillId="0" borderId="31" xfId="0" applyNumberFormat="1" applyFont="1" applyBorder="1" applyAlignment="1">
      <alignment horizontal="left" wrapText="1"/>
    </xf>
    <xf numFmtId="0" fontId="2" fillId="0" borderId="32" xfId="0" applyNumberFormat="1" applyFont="1" applyBorder="1" applyAlignment="1">
      <alignment horizontal="left" wrapText="1"/>
    </xf>
    <xf numFmtId="0" fontId="2" fillId="0" borderId="33" xfId="0" applyNumberFormat="1" applyFont="1" applyBorder="1" applyAlignment="1">
      <alignment horizontal="left" wrapText="1"/>
    </xf>
    <xf numFmtId="0" fontId="4" fillId="7" borderId="8" xfId="0" applyFont="1" applyFill="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7" xfId="0" applyFont="1" applyBorder="1" applyAlignment="1">
      <alignment horizontal="center"/>
    </xf>
    <xf numFmtId="0" fontId="2" fillId="0" borderId="0" xfId="0" applyFont="1" applyBorder="1" applyAlignment="1" applyProtection="1">
      <alignment horizontal="center"/>
      <protection locked="0"/>
    </xf>
    <xf numFmtId="0" fontId="2" fillId="0" borderId="10" xfId="0" applyFont="1" applyBorder="1" applyAlignment="1">
      <alignment horizontal="center"/>
    </xf>
    <xf numFmtId="0" fontId="2" fillId="0" borderId="11" xfId="0" applyFont="1" applyBorder="1" applyAlignment="1">
      <alignment horizont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0" xfId="0" applyFont="1" applyBorder="1" applyAlignment="1" applyProtection="1">
      <alignment horizontal="center" vertical="top"/>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4"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32" xfId="0" applyNumberFormat="1" applyFont="1" applyBorder="1" applyAlignment="1">
      <alignment horizontal="left" wrapText="1"/>
    </xf>
    <xf numFmtId="0" fontId="5" fillId="0" borderId="33" xfId="0" applyNumberFormat="1" applyFont="1" applyBorder="1" applyAlignment="1">
      <alignment horizontal="left" wrapText="1"/>
    </xf>
    <xf numFmtId="0" fontId="5" fillId="0" borderId="31" xfId="0" applyNumberFormat="1" applyFont="1" applyBorder="1" applyAlignment="1">
      <alignment horizontal="left"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20">
    <dxf>
      <fill>
        <patternFill>
          <bgColor rgb="FFF2F2F2"/>
        </patternFill>
      </fill>
    </dxf>
    <dxf>
      <fill>
        <patternFill>
          <bgColor rgb="FFA5E9A5"/>
        </patternFill>
      </fill>
    </dxf>
    <dxf>
      <fill>
        <patternFill patternType="solid">
          <bgColor rgb="FFF48A78"/>
        </patternFill>
      </fill>
    </dxf>
    <dxf>
      <fill>
        <patternFill>
          <bgColor rgb="FFF2F2F2"/>
        </patternFill>
      </fill>
    </dxf>
    <dxf>
      <fill>
        <patternFill>
          <bgColor rgb="FFF2F2F2"/>
        </patternFill>
      </fill>
    </dxf>
    <dxf>
      <fill>
        <patternFill>
          <bgColor rgb="FFA5E9A5"/>
        </patternFill>
      </fill>
    </dxf>
    <dxf>
      <fill>
        <patternFill patternType="solid">
          <bgColor rgb="FFF48A78"/>
        </patternFill>
      </fill>
    </dxf>
    <dxf>
      <fill>
        <patternFill>
          <bgColor rgb="FFF2F2F2"/>
        </patternFill>
      </fill>
    </dxf>
    <dxf>
      <fill>
        <patternFill>
          <bgColor rgb="FFF2F2F2"/>
        </patternFill>
      </fill>
    </dxf>
    <dxf>
      <fill>
        <patternFill>
          <bgColor rgb="FFA5E9A5"/>
        </patternFill>
      </fill>
    </dxf>
    <dxf>
      <fill>
        <patternFill patternType="solid">
          <bgColor rgb="FFF48A78"/>
        </patternFill>
      </fill>
    </dxf>
    <dxf>
      <fill>
        <patternFill>
          <bgColor rgb="FFF2F2F2"/>
        </patternFill>
      </fill>
    </dxf>
    <dxf>
      <fill>
        <patternFill>
          <bgColor rgb="FFF2F2F2"/>
        </patternFill>
      </fill>
    </dxf>
    <dxf>
      <fill>
        <patternFill>
          <bgColor rgb="FFA5E9A5"/>
        </patternFill>
      </fill>
    </dxf>
    <dxf>
      <fill>
        <patternFill patternType="solid">
          <bgColor rgb="FFF48A78"/>
        </patternFill>
      </fill>
    </dxf>
    <dxf>
      <fill>
        <patternFill>
          <bgColor rgb="FFF2F2F2"/>
        </patternFill>
      </fill>
    </dxf>
    <dxf>
      <fill>
        <patternFill>
          <bgColor rgb="FFF2F2F2"/>
        </patternFill>
      </fill>
    </dxf>
    <dxf>
      <fill>
        <patternFill>
          <bgColor rgb="FFF2F2F2"/>
        </patternFill>
      </fill>
    </dxf>
    <dxf>
      <fill>
        <patternFill>
          <bgColor rgb="FFA5E9A5"/>
        </patternFill>
      </fill>
    </dxf>
    <dxf>
      <fill>
        <patternFill patternType="solid">
          <bgColor rgb="FFF48A78"/>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tabSelected="1" topLeftCell="A42" workbookViewId="0">
      <selection activeCell="A64" sqref="A64"/>
    </sheetView>
  </sheetViews>
  <sheetFormatPr defaultColWidth="11" defaultRowHeight="15.75" x14ac:dyDescent="0.25"/>
  <cols>
    <col min="1" max="1" width="22.875" customWidth="1"/>
    <col min="2" max="2" width="16.625" customWidth="1"/>
    <col min="3" max="4" width="15.375" customWidth="1"/>
    <col min="5" max="5" width="16.5" customWidth="1"/>
    <col min="6" max="6" width="16" customWidth="1"/>
    <col min="7" max="7" width="15.5" customWidth="1"/>
    <col min="8" max="8" width="16.625" customWidth="1"/>
    <col min="9" max="9" width="12.875" customWidth="1"/>
    <col min="10" max="11" width="13.375" customWidth="1"/>
    <col min="12" max="12" width="12.875" customWidth="1"/>
  </cols>
  <sheetData>
    <row r="1" spans="1:16" ht="21" thickBot="1" x14ac:dyDescent="0.35">
      <c r="A1" s="116" t="s">
        <v>148</v>
      </c>
      <c r="B1" s="117"/>
      <c r="C1" s="117"/>
      <c r="D1" s="117"/>
      <c r="E1" s="117"/>
      <c r="F1" s="117"/>
      <c r="G1" s="117"/>
      <c r="H1" s="117"/>
      <c r="I1" s="117"/>
      <c r="J1" s="117"/>
      <c r="K1" s="117"/>
      <c r="L1" s="118"/>
      <c r="M1" s="1"/>
      <c r="N1" s="1"/>
      <c r="O1" s="1"/>
      <c r="P1" s="1"/>
    </row>
    <row r="2" spans="1:16" x14ac:dyDescent="0.25">
      <c r="A2" s="119" t="s">
        <v>0</v>
      </c>
      <c r="B2" s="119"/>
      <c r="C2" s="119"/>
      <c r="D2" s="119"/>
      <c r="E2" s="119"/>
      <c r="F2" s="119"/>
      <c r="G2" s="119"/>
      <c r="H2" s="119"/>
      <c r="I2" s="119"/>
      <c r="J2" s="119"/>
      <c r="K2" s="119"/>
      <c r="L2" s="119"/>
      <c r="M2" s="1"/>
      <c r="N2" s="1"/>
      <c r="O2" s="1"/>
      <c r="P2" s="1"/>
    </row>
    <row r="3" spans="1:16" ht="16.5" thickBot="1" x14ac:dyDescent="0.3">
      <c r="A3" s="119" t="s">
        <v>1</v>
      </c>
      <c r="B3" s="119"/>
      <c r="C3" s="119"/>
      <c r="D3" s="119"/>
      <c r="E3" s="119"/>
      <c r="F3" s="119"/>
      <c r="G3" s="119"/>
      <c r="H3" s="119"/>
      <c r="I3" s="119"/>
      <c r="J3" s="119"/>
      <c r="K3" s="119"/>
      <c r="L3" s="119"/>
      <c r="M3" s="1"/>
      <c r="N3" s="1"/>
      <c r="O3" s="1"/>
      <c r="P3" s="1"/>
    </row>
    <row r="4" spans="1:16" x14ac:dyDescent="0.25">
      <c r="A4" s="2" t="s">
        <v>2</v>
      </c>
      <c r="B4" s="120"/>
      <c r="C4" s="120"/>
      <c r="D4" s="120"/>
      <c r="E4" s="121"/>
      <c r="F4" s="3"/>
      <c r="K4" s="3"/>
      <c r="L4" s="3"/>
      <c r="M4" s="1"/>
      <c r="N4" s="1"/>
      <c r="O4" s="1"/>
      <c r="P4" s="1"/>
    </row>
    <row r="5" spans="1:16" x14ac:dyDescent="0.25">
      <c r="A5" s="6" t="s">
        <v>6</v>
      </c>
      <c r="B5" s="124"/>
      <c r="C5" s="124"/>
      <c r="D5" s="124"/>
      <c r="E5" s="125"/>
      <c r="F5" s="7"/>
      <c r="K5" s="7"/>
      <c r="L5" s="7"/>
      <c r="M5" s="1"/>
      <c r="N5" s="1"/>
      <c r="O5" s="1"/>
      <c r="P5" s="1"/>
    </row>
    <row r="6" spans="1:16" ht="16.5" thickBot="1" x14ac:dyDescent="0.3">
      <c r="A6" s="9" t="s">
        <v>9</v>
      </c>
      <c r="B6" s="103"/>
      <c r="C6" s="103"/>
      <c r="D6" s="103"/>
      <c r="E6" s="104"/>
      <c r="F6" s="7"/>
      <c r="K6" s="7"/>
      <c r="L6" s="7"/>
      <c r="M6" s="1"/>
      <c r="N6" s="1"/>
      <c r="O6" s="1"/>
      <c r="P6" s="1"/>
    </row>
    <row r="7" spans="1:16" x14ac:dyDescent="0.25">
      <c r="A7" s="7"/>
      <c r="B7" s="7"/>
      <c r="C7" s="7"/>
      <c r="D7" s="7"/>
      <c r="E7" s="7"/>
      <c r="F7" s="7"/>
      <c r="K7" s="7"/>
      <c r="L7" s="7"/>
      <c r="M7" s="11"/>
      <c r="N7" s="73"/>
      <c r="O7" s="73"/>
      <c r="P7" s="73"/>
    </row>
    <row r="8" spans="1:16" x14ac:dyDescent="0.25">
      <c r="A8" s="12"/>
      <c r="B8" s="108" t="s">
        <v>45</v>
      </c>
      <c r="C8" s="108"/>
      <c r="D8" s="13"/>
      <c r="E8" s="7"/>
      <c r="F8" s="7"/>
      <c r="K8" s="7"/>
      <c r="L8" s="7"/>
      <c r="M8" s="11"/>
      <c r="N8" s="73"/>
      <c r="O8" s="73"/>
      <c r="P8" s="73"/>
    </row>
    <row r="9" spans="1:16" x14ac:dyDescent="0.25">
      <c r="A9" s="12"/>
      <c r="B9" s="13"/>
      <c r="C9" s="13"/>
      <c r="D9" s="13"/>
      <c r="E9" s="7"/>
      <c r="F9" s="7"/>
      <c r="G9" s="56"/>
      <c r="H9" s="56"/>
      <c r="I9" s="57"/>
      <c r="J9" s="7"/>
      <c r="K9" s="7"/>
      <c r="L9" s="7"/>
      <c r="M9" s="11"/>
      <c r="N9" s="58"/>
      <c r="O9" s="58"/>
      <c r="P9" s="58"/>
    </row>
    <row r="10" spans="1:16" ht="16.5" thickBot="1" x14ac:dyDescent="0.3">
      <c r="A10" s="12"/>
      <c r="B10" s="13"/>
      <c r="C10" s="13"/>
      <c r="D10" s="13"/>
      <c r="E10" s="7"/>
      <c r="F10" s="7"/>
      <c r="G10" s="56"/>
      <c r="H10" s="56"/>
      <c r="I10" s="57"/>
      <c r="J10" s="7"/>
      <c r="K10" s="7"/>
      <c r="L10" s="7"/>
      <c r="M10" s="11"/>
      <c r="N10" s="58"/>
      <c r="O10" s="58"/>
      <c r="P10" s="58"/>
    </row>
    <row r="11" spans="1:16" ht="16.5" thickBot="1" x14ac:dyDescent="0.3">
      <c r="A11" s="82" t="s">
        <v>157</v>
      </c>
      <c r="B11" s="83"/>
      <c r="C11" s="83"/>
      <c r="D11" s="84"/>
      <c r="E11" s="7"/>
      <c r="F11" s="7"/>
      <c r="G11" s="56"/>
      <c r="H11" s="56"/>
      <c r="I11" s="57"/>
      <c r="J11" s="7"/>
      <c r="K11" s="7"/>
      <c r="L11" s="7"/>
      <c r="M11" s="11"/>
      <c r="N11" s="58"/>
      <c r="O11" s="58"/>
      <c r="P11" s="58"/>
    </row>
    <row r="12" spans="1:16" x14ac:dyDescent="0.25">
      <c r="A12" s="122" t="s">
        <v>3</v>
      </c>
      <c r="B12" s="123"/>
      <c r="C12" s="4" t="s">
        <v>4</v>
      </c>
      <c r="D12" s="5" t="s">
        <v>5</v>
      </c>
      <c r="E12" s="7"/>
      <c r="F12" s="7"/>
      <c r="G12" s="56"/>
      <c r="H12" s="56"/>
      <c r="I12" s="57"/>
      <c r="J12" s="7"/>
      <c r="K12" s="7"/>
      <c r="L12" s="7"/>
      <c r="M12" s="11"/>
      <c r="N12" s="58"/>
      <c r="O12" s="58"/>
      <c r="P12" s="58"/>
    </row>
    <row r="13" spans="1:16" x14ac:dyDescent="0.25">
      <c r="A13" s="105" t="s">
        <v>7</v>
      </c>
      <c r="B13" s="106"/>
      <c r="C13" s="64">
        <v>3.1</v>
      </c>
      <c r="D13" s="8" t="s">
        <v>8</v>
      </c>
      <c r="E13" s="7"/>
      <c r="F13" s="7"/>
      <c r="G13" s="56"/>
      <c r="H13" s="56"/>
      <c r="I13" s="57"/>
      <c r="J13" s="7"/>
      <c r="K13" s="7"/>
      <c r="L13" s="7"/>
      <c r="M13" s="11"/>
      <c r="N13" s="58"/>
      <c r="O13" s="58"/>
      <c r="P13" s="58"/>
    </row>
    <row r="14" spans="1:16" x14ac:dyDescent="0.25">
      <c r="A14" s="105" t="s">
        <v>10</v>
      </c>
      <c r="B14" s="106"/>
      <c r="C14" s="64">
        <v>36</v>
      </c>
      <c r="D14" s="8" t="s">
        <v>8</v>
      </c>
      <c r="E14" s="7"/>
      <c r="F14" s="7"/>
      <c r="G14" s="56"/>
      <c r="H14" s="56"/>
      <c r="I14" s="57"/>
      <c r="J14" s="7"/>
      <c r="K14" s="7"/>
      <c r="L14" s="7"/>
      <c r="M14" s="11"/>
      <c r="N14" s="58"/>
      <c r="O14" s="58"/>
      <c r="P14" s="58"/>
    </row>
    <row r="15" spans="1:16" x14ac:dyDescent="0.25">
      <c r="A15" s="107" t="s">
        <v>11</v>
      </c>
      <c r="B15" s="85"/>
      <c r="C15" s="10"/>
      <c r="D15" s="8" t="s">
        <v>8</v>
      </c>
      <c r="E15" s="7"/>
      <c r="F15" s="7"/>
      <c r="G15" s="56"/>
      <c r="H15" s="56"/>
      <c r="I15" s="57"/>
      <c r="J15" s="7"/>
      <c r="K15" s="7"/>
      <c r="L15" s="7"/>
      <c r="M15" s="11"/>
      <c r="N15" s="58"/>
      <c r="O15" s="58"/>
      <c r="P15" s="58"/>
    </row>
    <row r="16" spans="1:16" ht="16.5" thickBot="1" x14ac:dyDescent="0.3">
      <c r="A16" s="109" t="s">
        <v>12</v>
      </c>
      <c r="B16" s="110"/>
      <c r="C16" s="14"/>
      <c r="D16" s="15" t="s">
        <v>8</v>
      </c>
      <c r="E16" s="7"/>
      <c r="F16" s="7"/>
      <c r="G16" s="56"/>
      <c r="H16" s="56"/>
      <c r="I16" s="57"/>
      <c r="J16" s="7"/>
      <c r="K16" s="7"/>
      <c r="L16" s="7"/>
      <c r="M16" s="11"/>
      <c r="N16" s="58"/>
      <c r="O16" s="58"/>
      <c r="P16" s="58"/>
    </row>
    <row r="17" spans="1:16" ht="16.5" thickBot="1" x14ac:dyDescent="0.3">
      <c r="A17" s="7"/>
      <c r="B17" s="16"/>
      <c r="C17" s="16"/>
      <c r="D17" s="16"/>
      <c r="E17" s="7"/>
      <c r="F17" s="7"/>
      <c r="G17" s="7"/>
      <c r="H17" s="7"/>
      <c r="I17" s="7"/>
      <c r="J17" s="7"/>
      <c r="K17" s="7"/>
      <c r="L17" s="7"/>
      <c r="M17" s="1"/>
      <c r="N17" s="1"/>
      <c r="O17" s="1"/>
      <c r="P17" s="1"/>
    </row>
    <row r="18" spans="1:16" x14ac:dyDescent="0.25">
      <c r="A18" s="111"/>
      <c r="B18" s="17" t="s">
        <v>13</v>
      </c>
      <c r="C18" s="18"/>
      <c r="D18" s="19"/>
      <c r="E18" s="18"/>
      <c r="F18" s="19"/>
      <c r="G18" s="18"/>
      <c r="H18" s="19"/>
      <c r="I18" s="18"/>
      <c r="J18" s="19"/>
      <c r="K18" s="18"/>
      <c r="L18" s="20"/>
      <c r="M18" s="1"/>
      <c r="N18" s="1"/>
      <c r="O18" s="1"/>
      <c r="P18" s="1"/>
    </row>
    <row r="19" spans="1:16" x14ac:dyDescent="0.25">
      <c r="A19" s="112"/>
      <c r="B19" s="21" t="s">
        <v>14</v>
      </c>
      <c r="C19" s="22"/>
      <c r="D19" s="23"/>
      <c r="E19" s="24"/>
      <c r="F19" s="23"/>
      <c r="G19" s="24"/>
      <c r="H19" s="23"/>
      <c r="I19" s="24"/>
      <c r="J19" s="23"/>
      <c r="K19" s="24"/>
      <c r="L19" s="25"/>
      <c r="M19" s="1"/>
      <c r="N19" s="1"/>
      <c r="O19" s="1"/>
      <c r="P19" s="1"/>
    </row>
    <row r="20" spans="1:16" x14ac:dyDescent="0.25">
      <c r="A20" s="112"/>
      <c r="B20" s="21" t="s">
        <v>15</v>
      </c>
      <c r="C20" s="24"/>
      <c r="D20" s="23"/>
      <c r="E20" s="24"/>
      <c r="F20" s="23"/>
      <c r="G20" s="24"/>
      <c r="H20" s="23"/>
      <c r="I20" s="24"/>
      <c r="J20" s="23"/>
      <c r="K20" s="24"/>
      <c r="L20" s="25"/>
      <c r="M20" s="1"/>
      <c r="N20" s="1"/>
      <c r="O20" s="1"/>
      <c r="P20" s="1"/>
    </row>
    <row r="21" spans="1:16" ht="16.5" thickBot="1" x14ac:dyDescent="0.3">
      <c r="A21" s="113"/>
      <c r="B21" s="26" t="s">
        <v>16</v>
      </c>
      <c r="C21" s="27"/>
      <c r="D21" s="28"/>
      <c r="E21" s="27"/>
      <c r="F21" s="28"/>
      <c r="G21" s="27"/>
      <c r="H21" s="28"/>
      <c r="I21" s="27"/>
      <c r="J21" s="28"/>
      <c r="K21" s="27"/>
      <c r="L21" s="29"/>
      <c r="M21" s="1"/>
      <c r="N21" s="1"/>
      <c r="O21" s="1"/>
      <c r="P21" s="1"/>
    </row>
    <row r="22" spans="1:16" ht="16.5" thickBot="1" x14ac:dyDescent="0.3">
      <c r="A22" s="100" t="s">
        <v>17</v>
      </c>
      <c r="B22" s="101"/>
      <c r="C22" s="101"/>
      <c r="D22" s="101"/>
      <c r="E22" s="101"/>
      <c r="F22" s="101"/>
      <c r="G22" s="101"/>
      <c r="H22" s="101"/>
      <c r="I22" s="101"/>
      <c r="J22" s="101"/>
      <c r="K22" s="101"/>
      <c r="L22" s="102"/>
      <c r="M22" s="1"/>
      <c r="N22" s="1"/>
      <c r="O22" s="1"/>
      <c r="P22" s="1"/>
    </row>
    <row r="23" spans="1:16" ht="16.5" thickBot="1" x14ac:dyDescent="0.3">
      <c r="A23" s="30" t="s">
        <v>47</v>
      </c>
      <c r="B23" s="31" t="s">
        <v>46</v>
      </c>
      <c r="C23" s="32" t="str">
        <f t="shared" ref="C23:L23" si="0">IF(ISBLANK(C18)=TRUE, "", C18&amp;" (mg/kg)")</f>
        <v/>
      </c>
      <c r="D23" s="32" t="str">
        <f t="shared" si="0"/>
        <v/>
      </c>
      <c r="E23" s="32" t="str">
        <f t="shared" si="0"/>
        <v/>
      </c>
      <c r="F23" s="32" t="str">
        <f t="shared" si="0"/>
        <v/>
      </c>
      <c r="G23" s="32" t="str">
        <f t="shared" si="0"/>
        <v/>
      </c>
      <c r="H23" s="32" t="str">
        <f t="shared" si="0"/>
        <v/>
      </c>
      <c r="I23" s="32" t="str">
        <f t="shared" si="0"/>
        <v/>
      </c>
      <c r="J23" s="32" t="str">
        <f t="shared" si="0"/>
        <v/>
      </c>
      <c r="K23" s="32" t="str">
        <f t="shared" si="0"/>
        <v/>
      </c>
      <c r="L23" s="32" t="str">
        <f t="shared" si="0"/>
        <v/>
      </c>
      <c r="M23" s="1"/>
      <c r="N23" s="1"/>
      <c r="O23" s="1"/>
      <c r="P23" s="1"/>
    </row>
    <row r="24" spans="1:16" x14ac:dyDescent="0.25">
      <c r="A24" s="33" t="s">
        <v>48</v>
      </c>
      <c r="B24" s="65">
        <v>0.08</v>
      </c>
      <c r="C24" s="18"/>
      <c r="D24" s="19"/>
      <c r="E24" s="18"/>
      <c r="F24" s="19"/>
      <c r="G24" s="18"/>
      <c r="H24" s="19"/>
      <c r="I24" s="18"/>
      <c r="J24" s="19"/>
      <c r="K24" s="18"/>
      <c r="L24" s="20"/>
      <c r="M24" s="1"/>
      <c r="N24" s="1"/>
      <c r="O24" s="1"/>
      <c r="P24" s="1"/>
    </row>
    <row r="25" spans="1:16" x14ac:dyDescent="0.25">
      <c r="A25" s="34" t="s">
        <v>49</v>
      </c>
      <c r="B25" s="35">
        <v>0.1</v>
      </c>
      <c r="C25" s="24"/>
      <c r="D25" s="23"/>
      <c r="E25" s="24"/>
      <c r="F25" s="23"/>
      <c r="G25" s="24"/>
      <c r="H25" s="23"/>
      <c r="I25" s="24"/>
      <c r="J25" s="23"/>
      <c r="K25" s="24"/>
      <c r="L25" s="25"/>
      <c r="M25" s="1"/>
      <c r="N25" s="1"/>
      <c r="O25" s="1"/>
      <c r="P25" s="1"/>
    </row>
    <row r="26" spans="1:16" x14ac:dyDescent="0.25">
      <c r="A26" s="34" t="s">
        <v>50</v>
      </c>
      <c r="B26" s="36">
        <v>3.0000000000000001E-3</v>
      </c>
      <c r="C26" s="24"/>
      <c r="D26" s="23"/>
      <c r="E26" s="24"/>
      <c r="F26" s="23"/>
      <c r="G26" s="24"/>
      <c r="H26" s="23"/>
      <c r="I26" s="24"/>
      <c r="J26" s="23"/>
      <c r="K26" s="24"/>
      <c r="L26" s="25"/>
      <c r="M26" s="1"/>
      <c r="N26" s="1"/>
      <c r="O26" s="1"/>
      <c r="P26" s="1"/>
    </row>
    <row r="27" spans="1:16" x14ac:dyDescent="0.25">
      <c r="A27" s="34" t="s">
        <v>51</v>
      </c>
      <c r="B27" s="35">
        <v>0.13</v>
      </c>
      <c r="C27" s="24"/>
      <c r="D27" s="23"/>
      <c r="E27" s="24"/>
      <c r="F27" s="23"/>
      <c r="G27" s="24"/>
      <c r="H27" s="23"/>
      <c r="I27" s="24"/>
      <c r="J27" s="23"/>
      <c r="K27" s="24"/>
      <c r="L27" s="25"/>
      <c r="M27" s="1"/>
      <c r="N27" s="1"/>
      <c r="O27" s="1"/>
      <c r="P27" s="1"/>
    </row>
    <row r="28" spans="1:16" x14ac:dyDescent="0.25">
      <c r="A28" s="34" t="s">
        <v>52</v>
      </c>
      <c r="B28" s="35">
        <v>0.06</v>
      </c>
      <c r="C28" s="24"/>
      <c r="D28" s="23"/>
      <c r="E28" s="24"/>
      <c r="F28" s="23"/>
      <c r="G28" s="24"/>
      <c r="H28" s="23"/>
      <c r="I28" s="24"/>
      <c r="J28" s="23"/>
      <c r="K28" s="24"/>
      <c r="L28" s="25"/>
      <c r="M28" s="1"/>
      <c r="N28" s="1"/>
      <c r="O28" s="1"/>
      <c r="P28" s="1"/>
    </row>
    <row r="29" spans="1:16" x14ac:dyDescent="0.25">
      <c r="A29" s="34" t="s">
        <v>162</v>
      </c>
      <c r="B29" s="36">
        <v>5.0000000000000001E-3</v>
      </c>
      <c r="C29" s="24"/>
      <c r="D29" s="23"/>
      <c r="E29" s="24"/>
      <c r="F29" s="23"/>
      <c r="G29" s="24"/>
      <c r="H29" s="23"/>
      <c r="I29" s="24"/>
      <c r="J29" s="23"/>
      <c r="K29" s="24"/>
      <c r="L29" s="25"/>
      <c r="M29" s="1"/>
      <c r="N29" s="1"/>
      <c r="O29" s="1"/>
      <c r="P29" s="1"/>
    </row>
    <row r="30" spans="1:16" x14ac:dyDescent="0.25">
      <c r="A30" s="59" t="s">
        <v>53</v>
      </c>
      <c r="B30" s="66">
        <v>0.01</v>
      </c>
      <c r="C30" s="60"/>
      <c r="D30" s="61"/>
      <c r="E30" s="60"/>
      <c r="F30" s="61"/>
      <c r="G30" s="60"/>
      <c r="H30" s="61"/>
      <c r="I30" s="60"/>
      <c r="J30" s="61"/>
      <c r="K30" s="60"/>
      <c r="L30" s="62"/>
      <c r="M30" s="1"/>
      <c r="N30" s="1"/>
      <c r="O30" s="1"/>
      <c r="P30" s="1"/>
    </row>
    <row r="31" spans="1:16" x14ac:dyDescent="0.25">
      <c r="A31" s="59" t="s">
        <v>54</v>
      </c>
      <c r="B31" s="66">
        <v>0.03</v>
      </c>
      <c r="C31" s="60"/>
      <c r="D31" s="61"/>
      <c r="E31" s="60"/>
      <c r="F31" s="61"/>
      <c r="G31" s="60"/>
      <c r="H31" s="61"/>
      <c r="I31" s="60"/>
      <c r="J31" s="61"/>
      <c r="K31" s="60"/>
      <c r="L31" s="62"/>
      <c r="M31" s="1"/>
      <c r="N31" s="1"/>
      <c r="O31" s="1"/>
      <c r="P31" s="1"/>
    </row>
    <row r="32" spans="1:16" x14ac:dyDescent="0.25">
      <c r="A32" s="59" t="s">
        <v>55</v>
      </c>
      <c r="B32" s="66">
        <v>1.91</v>
      </c>
      <c r="C32" s="60"/>
      <c r="D32" s="61"/>
      <c r="E32" s="60"/>
      <c r="F32" s="61"/>
      <c r="G32" s="60"/>
      <c r="H32" s="61"/>
      <c r="I32" s="60"/>
      <c r="J32" s="61"/>
      <c r="K32" s="60"/>
      <c r="L32" s="62"/>
      <c r="M32" s="1"/>
      <c r="N32" s="1"/>
      <c r="O32" s="1"/>
      <c r="P32" s="1"/>
    </row>
    <row r="33" spans="1:16" x14ac:dyDescent="0.25">
      <c r="A33" s="59" t="s">
        <v>56</v>
      </c>
      <c r="B33" s="66">
        <v>0.32</v>
      </c>
      <c r="C33" s="60"/>
      <c r="D33" s="61"/>
      <c r="E33" s="60"/>
      <c r="F33" s="61"/>
      <c r="G33" s="60"/>
      <c r="H33" s="61"/>
      <c r="I33" s="60"/>
      <c r="J33" s="61"/>
      <c r="K33" s="60"/>
      <c r="L33" s="62"/>
      <c r="M33" s="1"/>
      <c r="N33" s="1"/>
      <c r="O33" s="1"/>
      <c r="P33" s="1"/>
    </row>
    <row r="34" spans="1:16" x14ac:dyDescent="0.25">
      <c r="A34" s="59" t="s">
        <v>57</v>
      </c>
      <c r="B34" s="66">
        <v>1.26</v>
      </c>
      <c r="C34" s="60"/>
      <c r="D34" s="61"/>
      <c r="E34" s="60"/>
      <c r="F34" s="61"/>
      <c r="G34" s="60"/>
      <c r="H34" s="61"/>
      <c r="I34" s="60"/>
      <c r="J34" s="61"/>
      <c r="K34" s="60"/>
      <c r="L34" s="62"/>
      <c r="M34" s="1"/>
      <c r="N34" s="1"/>
      <c r="O34" s="1"/>
      <c r="P34" s="1"/>
    </row>
    <row r="35" spans="1:16" x14ac:dyDescent="0.25">
      <c r="A35" s="59" t="s">
        <v>58</v>
      </c>
      <c r="B35" s="66">
        <v>0.06</v>
      </c>
      <c r="C35" s="60"/>
      <c r="D35" s="61"/>
      <c r="E35" s="60"/>
      <c r="F35" s="61"/>
      <c r="G35" s="60"/>
      <c r="H35" s="61"/>
      <c r="I35" s="60"/>
      <c r="J35" s="61"/>
      <c r="K35" s="60"/>
      <c r="L35" s="62"/>
      <c r="M35" s="1"/>
      <c r="N35" s="1"/>
      <c r="O35" s="1"/>
      <c r="P35" s="1"/>
    </row>
    <row r="36" spans="1:16" x14ac:dyDescent="0.25">
      <c r="A36" s="59" t="s">
        <v>59</v>
      </c>
      <c r="B36" s="66">
        <v>0.04</v>
      </c>
      <c r="C36" s="60"/>
      <c r="D36" s="61"/>
      <c r="E36" s="60"/>
      <c r="F36" s="61"/>
      <c r="G36" s="60"/>
      <c r="H36" s="61"/>
      <c r="I36" s="60"/>
      <c r="J36" s="61"/>
      <c r="K36" s="60"/>
      <c r="L36" s="62"/>
      <c r="M36" s="1"/>
      <c r="N36" s="1"/>
      <c r="O36" s="1"/>
      <c r="P36" s="1"/>
    </row>
    <row r="37" spans="1:16" x14ac:dyDescent="0.25">
      <c r="A37" s="59" t="s">
        <v>60</v>
      </c>
      <c r="B37" s="66">
        <v>0.33</v>
      </c>
      <c r="C37" s="60"/>
      <c r="D37" s="61"/>
      <c r="E37" s="60"/>
      <c r="F37" s="61"/>
      <c r="G37" s="60"/>
      <c r="H37" s="61"/>
      <c r="I37" s="60"/>
      <c r="J37" s="61"/>
      <c r="K37" s="60"/>
      <c r="L37" s="62"/>
      <c r="M37" s="1"/>
      <c r="N37" s="1"/>
      <c r="O37" s="1"/>
      <c r="P37" s="1"/>
    </row>
    <row r="38" spans="1:16" x14ac:dyDescent="0.25">
      <c r="A38" s="59" t="s">
        <v>61</v>
      </c>
      <c r="B38" s="66">
        <v>7.0000000000000007E-2</v>
      </c>
      <c r="C38" s="60"/>
      <c r="D38" s="61"/>
      <c r="E38" s="60"/>
      <c r="F38" s="61"/>
      <c r="G38" s="60"/>
      <c r="H38" s="61"/>
      <c r="I38" s="60"/>
      <c r="J38" s="61"/>
      <c r="K38" s="60"/>
      <c r="L38" s="62"/>
      <c r="M38" s="1"/>
      <c r="N38" s="1"/>
      <c r="O38" s="1"/>
      <c r="P38" s="1"/>
    </row>
    <row r="39" spans="1:16" x14ac:dyDescent="0.25">
      <c r="A39" s="59" t="s">
        <v>62</v>
      </c>
      <c r="B39" s="74">
        <v>2.9999999999999997E-4</v>
      </c>
      <c r="C39" s="60"/>
      <c r="D39" s="61"/>
      <c r="E39" s="60"/>
      <c r="F39" s="61"/>
      <c r="G39" s="60"/>
      <c r="H39" s="61"/>
      <c r="I39" s="60"/>
      <c r="J39" s="61"/>
      <c r="K39" s="60"/>
      <c r="L39" s="62"/>
      <c r="M39" s="1"/>
      <c r="N39" s="1"/>
      <c r="O39" s="1"/>
      <c r="P39" s="1"/>
    </row>
    <row r="40" spans="1:16" x14ac:dyDescent="0.25">
      <c r="A40" s="63" t="s">
        <v>63</v>
      </c>
      <c r="B40" s="66">
        <v>1</v>
      </c>
      <c r="C40" s="60"/>
      <c r="D40" s="61"/>
      <c r="E40" s="60"/>
      <c r="F40" s="61"/>
      <c r="G40" s="60"/>
      <c r="H40" s="61"/>
      <c r="I40" s="60"/>
      <c r="J40" s="61"/>
      <c r="K40" s="60"/>
      <c r="L40" s="62"/>
      <c r="M40" s="1"/>
      <c r="N40" s="1"/>
      <c r="O40" s="1"/>
      <c r="P40" s="1"/>
    </row>
    <row r="41" spans="1:16" x14ac:dyDescent="0.25">
      <c r="A41" s="59" t="s">
        <v>64</v>
      </c>
      <c r="B41" s="66">
        <v>0.32</v>
      </c>
      <c r="C41" s="60"/>
      <c r="D41" s="61"/>
      <c r="E41" s="60"/>
      <c r="F41" s="61"/>
      <c r="G41" s="60"/>
      <c r="H41" s="61"/>
      <c r="I41" s="60"/>
      <c r="J41" s="61"/>
      <c r="K41" s="60"/>
      <c r="L41" s="62"/>
      <c r="M41" s="1"/>
      <c r="N41" s="1"/>
      <c r="O41" s="1"/>
      <c r="P41" s="1"/>
    </row>
    <row r="42" spans="1:16" x14ac:dyDescent="0.25">
      <c r="A42" s="59" t="s">
        <v>65</v>
      </c>
      <c r="B42" s="66">
        <v>0.12</v>
      </c>
      <c r="C42" s="60"/>
      <c r="D42" s="61"/>
      <c r="E42" s="60"/>
      <c r="F42" s="61"/>
      <c r="G42" s="60"/>
      <c r="H42" s="61"/>
      <c r="I42" s="60"/>
      <c r="J42" s="61"/>
      <c r="K42" s="60"/>
      <c r="L42" s="62"/>
      <c r="M42" s="1"/>
      <c r="N42" s="1"/>
      <c r="O42" s="1"/>
      <c r="P42" s="1"/>
    </row>
    <row r="43" spans="1:16" x14ac:dyDescent="0.25">
      <c r="A43" s="59" t="s">
        <v>66</v>
      </c>
      <c r="B43" s="66">
        <v>0.76</v>
      </c>
      <c r="C43" s="60"/>
      <c r="D43" s="61"/>
      <c r="E43" s="60"/>
      <c r="F43" s="61"/>
      <c r="G43" s="60"/>
      <c r="H43" s="61"/>
      <c r="I43" s="60"/>
      <c r="J43" s="61"/>
      <c r="K43" s="60"/>
      <c r="L43" s="62"/>
      <c r="M43" s="1"/>
      <c r="N43" s="1"/>
      <c r="O43" s="1"/>
      <c r="P43" s="1"/>
    </row>
    <row r="44" spans="1:16" x14ac:dyDescent="0.25">
      <c r="A44" s="59" t="s">
        <v>67</v>
      </c>
      <c r="B44" s="66">
        <v>0.08</v>
      </c>
      <c r="C44" s="60"/>
      <c r="D44" s="61"/>
      <c r="E44" s="60"/>
      <c r="F44" s="61"/>
      <c r="G44" s="60"/>
      <c r="H44" s="61"/>
      <c r="I44" s="60"/>
      <c r="J44" s="61"/>
      <c r="K44" s="60"/>
      <c r="L44" s="62"/>
      <c r="M44" s="1"/>
      <c r="N44" s="1"/>
      <c r="O44" s="1"/>
      <c r="P44" s="1"/>
    </row>
    <row r="45" spans="1:16" x14ac:dyDescent="0.25">
      <c r="A45" s="59" t="s">
        <v>68</v>
      </c>
      <c r="B45" s="66">
        <v>0.93</v>
      </c>
      <c r="C45" s="60"/>
      <c r="D45" s="61"/>
      <c r="E45" s="60"/>
      <c r="F45" s="61"/>
      <c r="G45" s="60"/>
      <c r="H45" s="61"/>
      <c r="I45" s="60"/>
      <c r="J45" s="61"/>
      <c r="K45" s="60"/>
      <c r="L45" s="62"/>
      <c r="M45" s="1"/>
      <c r="N45" s="1"/>
      <c r="O45" s="1"/>
      <c r="P45" s="1"/>
    </row>
    <row r="46" spans="1:16" x14ac:dyDescent="0.25">
      <c r="A46" s="59" t="s">
        <v>69</v>
      </c>
      <c r="B46" s="66">
        <v>0.86</v>
      </c>
      <c r="C46" s="60"/>
      <c r="D46" s="61"/>
      <c r="E46" s="60"/>
      <c r="F46" s="61"/>
      <c r="G46" s="60"/>
      <c r="H46" s="61"/>
      <c r="I46" s="60"/>
      <c r="J46" s="61"/>
      <c r="K46" s="60"/>
      <c r="L46" s="62"/>
      <c r="M46" s="1"/>
      <c r="N46" s="1"/>
      <c r="O46" s="1"/>
      <c r="P46" s="1"/>
    </row>
    <row r="47" spans="1:16" x14ac:dyDescent="0.25">
      <c r="A47" s="59" t="s">
        <v>70</v>
      </c>
      <c r="B47" s="66">
        <v>0.39</v>
      </c>
      <c r="C47" s="60"/>
      <c r="D47" s="61"/>
      <c r="E47" s="60"/>
      <c r="F47" s="61"/>
      <c r="G47" s="60"/>
      <c r="H47" s="61"/>
      <c r="I47" s="60"/>
      <c r="J47" s="61"/>
      <c r="K47" s="60"/>
      <c r="L47" s="62"/>
      <c r="M47" s="1"/>
      <c r="N47" s="1"/>
      <c r="O47" s="1"/>
      <c r="P47" s="1"/>
    </row>
    <row r="48" spans="1:16" x14ac:dyDescent="0.25">
      <c r="A48" s="59" t="s">
        <v>71</v>
      </c>
      <c r="B48" s="66">
        <v>0.01</v>
      </c>
      <c r="C48" s="60"/>
      <c r="D48" s="61"/>
      <c r="E48" s="60"/>
      <c r="F48" s="61"/>
      <c r="G48" s="60"/>
      <c r="H48" s="61"/>
      <c r="I48" s="60"/>
      <c r="J48" s="61"/>
      <c r="K48" s="60"/>
      <c r="L48" s="62"/>
      <c r="M48" s="1"/>
      <c r="N48" s="1"/>
      <c r="O48" s="1"/>
      <c r="P48" s="1"/>
    </row>
    <row r="49" spans="1:16" x14ac:dyDescent="0.25">
      <c r="A49" s="59" t="s">
        <v>72</v>
      </c>
      <c r="B49" s="66">
        <v>0.02</v>
      </c>
      <c r="C49" s="60"/>
      <c r="D49" s="61"/>
      <c r="E49" s="60"/>
      <c r="F49" s="61"/>
      <c r="G49" s="60"/>
      <c r="H49" s="61"/>
      <c r="I49" s="60"/>
      <c r="J49" s="61"/>
      <c r="K49" s="60"/>
      <c r="L49" s="62"/>
      <c r="M49" s="1"/>
      <c r="N49" s="1"/>
      <c r="O49" s="1"/>
      <c r="P49" s="1"/>
    </row>
    <row r="50" spans="1:16" x14ac:dyDescent="0.25">
      <c r="A50" s="59" t="s">
        <v>73</v>
      </c>
      <c r="B50" s="66">
        <v>0.22</v>
      </c>
      <c r="C50" s="60"/>
      <c r="D50" s="61"/>
      <c r="E50" s="60"/>
      <c r="F50" s="61"/>
      <c r="G50" s="60"/>
      <c r="H50" s="61"/>
      <c r="I50" s="60"/>
      <c r="J50" s="61"/>
      <c r="K50" s="60"/>
      <c r="L50" s="62"/>
      <c r="M50" s="1"/>
      <c r="N50" s="1"/>
      <c r="O50" s="1"/>
      <c r="P50" s="1"/>
    </row>
    <row r="51" spans="1:16" x14ac:dyDescent="0.25">
      <c r="A51" s="59" t="s">
        <v>74</v>
      </c>
      <c r="B51" s="66">
        <v>0.04</v>
      </c>
      <c r="C51" s="60"/>
      <c r="D51" s="61"/>
      <c r="E51" s="60"/>
      <c r="F51" s="61"/>
      <c r="G51" s="60"/>
      <c r="H51" s="61"/>
      <c r="I51" s="60"/>
      <c r="J51" s="61"/>
      <c r="K51" s="60"/>
      <c r="L51" s="62"/>
      <c r="M51" s="1"/>
      <c r="N51" s="1"/>
      <c r="O51" s="1"/>
      <c r="P51" s="1"/>
    </row>
    <row r="52" spans="1:16" x14ac:dyDescent="0.25">
      <c r="A52" s="59" t="s">
        <v>75</v>
      </c>
      <c r="B52" s="70">
        <v>4.0000000000000001E-3</v>
      </c>
      <c r="C52" s="60"/>
      <c r="D52" s="61"/>
      <c r="E52" s="60"/>
      <c r="F52" s="61"/>
      <c r="G52" s="60"/>
      <c r="H52" s="61"/>
      <c r="I52" s="60"/>
      <c r="J52" s="61"/>
      <c r="K52" s="60"/>
      <c r="L52" s="62"/>
      <c r="M52" s="1"/>
      <c r="N52" s="1"/>
      <c r="O52" s="1"/>
      <c r="P52" s="1"/>
    </row>
    <row r="53" spans="1:16" x14ac:dyDescent="0.25">
      <c r="A53" s="59" t="s">
        <v>76</v>
      </c>
      <c r="B53" s="66">
        <v>0.85</v>
      </c>
      <c r="C53" s="60"/>
      <c r="D53" s="61"/>
      <c r="E53" s="60"/>
      <c r="F53" s="61"/>
      <c r="G53" s="60"/>
      <c r="H53" s="61"/>
      <c r="I53" s="60"/>
      <c r="J53" s="61"/>
      <c r="K53" s="60"/>
      <c r="L53" s="62"/>
      <c r="M53" s="1"/>
      <c r="N53" s="1"/>
      <c r="O53" s="1"/>
      <c r="P53" s="1"/>
    </row>
    <row r="54" spans="1:16" x14ac:dyDescent="0.25">
      <c r="A54" s="59" t="s">
        <v>77</v>
      </c>
      <c r="B54" s="70">
        <v>1E-3</v>
      </c>
      <c r="C54" s="60"/>
      <c r="D54" s="61"/>
      <c r="E54" s="60"/>
      <c r="F54" s="61"/>
      <c r="G54" s="60"/>
      <c r="H54" s="61"/>
      <c r="I54" s="60"/>
      <c r="J54" s="61"/>
      <c r="K54" s="60"/>
      <c r="L54" s="62"/>
      <c r="M54" s="1"/>
      <c r="N54" s="1"/>
      <c r="O54" s="1"/>
      <c r="P54" s="1"/>
    </row>
    <row r="55" spans="1:16" x14ac:dyDescent="0.25">
      <c r="A55" s="59" t="s">
        <v>78</v>
      </c>
      <c r="B55" s="66">
        <v>0.02</v>
      </c>
      <c r="C55" s="60"/>
      <c r="D55" s="61"/>
      <c r="E55" s="60"/>
      <c r="F55" s="61"/>
      <c r="G55" s="60"/>
      <c r="H55" s="61"/>
      <c r="I55" s="60"/>
      <c r="J55" s="61"/>
      <c r="K55" s="60"/>
      <c r="L55" s="62"/>
      <c r="M55" s="1"/>
      <c r="N55" s="1"/>
      <c r="O55" s="1"/>
      <c r="P55" s="1"/>
    </row>
    <row r="56" spans="1:16" ht="16.5" thickBot="1" x14ac:dyDescent="0.3">
      <c r="A56" s="37" t="s">
        <v>79</v>
      </c>
      <c r="B56" s="71">
        <v>3.0000000000000001E-3</v>
      </c>
      <c r="C56" s="27"/>
      <c r="D56" s="28"/>
      <c r="E56" s="27"/>
      <c r="F56" s="28"/>
      <c r="G56" s="27"/>
      <c r="H56" s="28"/>
      <c r="I56" s="27"/>
      <c r="J56" s="28"/>
      <c r="K56" s="27"/>
      <c r="L56" s="29"/>
      <c r="M56" s="1"/>
      <c r="N56" s="1"/>
      <c r="O56" s="1"/>
      <c r="P56" s="1"/>
    </row>
    <row r="57" spans="1:16" ht="16.5" thickBot="1" x14ac:dyDescent="0.3">
      <c r="A57" s="100" t="s">
        <v>80</v>
      </c>
      <c r="B57" s="101"/>
      <c r="C57" s="101"/>
      <c r="D57" s="101"/>
      <c r="E57" s="101"/>
      <c r="F57" s="101"/>
      <c r="G57" s="101"/>
      <c r="H57" s="101"/>
      <c r="I57" s="101"/>
      <c r="J57" s="101"/>
      <c r="K57" s="101"/>
      <c r="L57" s="102"/>
      <c r="M57" s="1"/>
      <c r="N57" s="1"/>
      <c r="O57" s="1"/>
      <c r="P57" s="1"/>
    </row>
    <row r="58" spans="1:16" ht="16.5" thickBot="1" x14ac:dyDescent="0.3">
      <c r="A58" s="30" t="s">
        <v>47</v>
      </c>
      <c r="B58" s="38" t="s">
        <v>46</v>
      </c>
      <c r="C58" s="39" t="str">
        <f t="shared" ref="C58:L58" si="1">IF(ISBLANK(C18)=TRUE, "", C18&amp;" (mg/kg)")</f>
        <v/>
      </c>
      <c r="D58" s="39" t="str">
        <f t="shared" si="1"/>
        <v/>
      </c>
      <c r="E58" s="39" t="str">
        <f t="shared" si="1"/>
        <v/>
      </c>
      <c r="F58" s="39" t="str">
        <f t="shared" si="1"/>
        <v/>
      </c>
      <c r="G58" s="39" t="str">
        <f t="shared" si="1"/>
        <v/>
      </c>
      <c r="H58" s="39" t="str">
        <f t="shared" si="1"/>
        <v/>
      </c>
      <c r="I58" s="39" t="str">
        <f t="shared" si="1"/>
        <v/>
      </c>
      <c r="J58" s="39" t="str">
        <f t="shared" si="1"/>
        <v/>
      </c>
      <c r="K58" s="39" t="str">
        <f t="shared" si="1"/>
        <v/>
      </c>
      <c r="L58" s="39" t="str">
        <f t="shared" si="1"/>
        <v/>
      </c>
      <c r="M58" s="1"/>
      <c r="N58" s="1"/>
      <c r="O58" s="1"/>
      <c r="P58" s="1"/>
    </row>
    <row r="59" spans="1:16" x14ac:dyDescent="0.25">
      <c r="A59" s="33" t="s">
        <v>48</v>
      </c>
      <c r="B59" s="65">
        <v>0.08</v>
      </c>
      <c r="C59" s="40">
        <f>$C24*$B24</f>
        <v>0</v>
      </c>
      <c r="D59" s="41">
        <f t="shared" ref="D59:D91" si="2">$D24*$B59</f>
        <v>0</v>
      </c>
      <c r="E59" s="40">
        <f t="shared" ref="E59:E91" si="3">$E24*$B59</f>
        <v>0</v>
      </c>
      <c r="F59" s="40">
        <f t="shared" ref="F59:F91" si="4">$F24*$B59</f>
        <v>0</v>
      </c>
      <c r="G59" s="40">
        <f t="shared" ref="G59:G91" si="5">$G24*$B59</f>
        <v>0</v>
      </c>
      <c r="H59" s="40">
        <f t="shared" ref="H59:H91" si="6">$H24*$B59</f>
        <v>0</v>
      </c>
      <c r="I59" s="40">
        <f t="shared" ref="I59:I91" si="7">$I24*$B59</f>
        <v>0</v>
      </c>
      <c r="J59" s="40">
        <f t="shared" ref="J59:J91" si="8">$J24*$B59</f>
        <v>0</v>
      </c>
      <c r="K59" s="40">
        <f t="shared" ref="K59:K91" si="9">$K24*$B59</f>
        <v>0</v>
      </c>
      <c r="L59" s="40">
        <f t="shared" ref="L59:L91" si="10">$L24*$B59</f>
        <v>0</v>
      </c>
      <c r="M59" s="1"/>
      <c r="N59" s="1"/>
      <c r="O59" s="1"/>
      <c r="P59" s="1"/>
    </row>
    <row r="60" spans="1:16" x14ac:dyDescent="0.25">
      <c r="A60" s="34" t="s">
        <v>49</v>
      </c>
      <c r="B60" s="35">
        <v>0.1</v>
      </c>
      <c r="C60" s="40">
        <f t="shared" ref="C60:C91" si="11">$C25*$B25</f>
        <v>0</v>
      </c>
      <c r="D60" s="41">
        <f t="shared" si="2"/>
        <v>0</v>
      </c>
      <c r="E60" s="40">
        <f t="shared" si="3"/>
        <v>0</v>
      </c>
      <c r="F60" s="40">
        <f t="shared" si="4"/>
        <v>0</v>
      </c>
      <c r="G60" s="40">
        <f t="shared" si="5"/>
        <v>0</v>
      </c>
      <c r="H60" s="40">
        <f t="shared" si="6"/>
        <v>0</v>
      </c>
      <c r="I60" s="40">
        <f t="shared" si="7"/>
        <v>0</v>
      </c>
      <c r="J60" s="40">
        <f t="shared" si="8"/>
        <v>0</v>
      </c>
      <c r="K60" s="40">
        <f t="shared" si="9"/>
        <v>0</v>
      </c>
      <c r="L60" s="40">
        <f t="shared" si="10"/>
        <v>0</v>
      </c>
      <c r="M60" s="1"/>
      <c r="N60" s="1"/>
      <c r="O60" s="1"/>
      <c r="P60" s="1"/>
    </row>
    <row r="61" spans="1:16" x14ac:dyDescent="0.25">
      <c r="A61" s="34" t="s">
        <v>50</v>
      </c>
      <c r="B61" s="36">
        <v>3.0000000000000001E-3</v>
      </c>
      <c r="C61" s="40">
        <f t="shared" si="11"/>
        <v>0</v>
      </c>
      <c r="D61" s="41">
        <f t="shared" si="2"/>
        <v>0</v>
      </c>
      <c r="E61" s="40">
        <f t="shared" si="3"/>
        <v>0</v>
      </c>
      <c r="F61" s="40">
        <f t="shared" si="4"/>
        <v>0</v>
      </c>
      <c r="G61" s="40">
        <f t="shared" si="5"/>
        <v>0</v>
      </c>
      <c r="H61" s="40">
        <f t="shared" si="6"/>
        <v>0</v>
      </c>
      <c r="I61" s="40">
        <f t="shared" si="7"/>
        <v>0</v>
      </c>
      <c r="J61" s="40">
        <f t="shared" si="8"/>
        <v>0</v>
      </c>
      <c r="K61" s="40">
        <f t="shared" si="9"/>
        <v>0</v>
      </c>
      <c r="L61" s="40">
        <f t="shared" si="10"/>
        <v>0</v>
      </c>
      <c r="M61" s="1"/>
      <c r="N61" s="1"/>
      <c r="O61" s="1"/>
      <c r="P61" s="1"/>
    </row>
    <row r="62" spans="1:16" x14ac:dyDescent="0.25">
      <c r="A62" s="34" t="s">
        <v>51</v>
      </c>
      <c r="B62" s="35">
        <v>0.13</v>
      </c>
      <c r="C62" s="40">
        <f t="shared" si="11"/>
        <v>0</v>
      </c>
      <c r="D62" s="41">
        <f t="shared" si="2"/>
        <v>0</v>
      </c>
      <c r="E62" s="40">
        <f t="shared" si="3"/>
        <v>0</v>
      </c>
      <c r="F62" s="40">
        <f t="shared" si="4"/>
        <v>0</v>
      </c>
      <c r="G62" s="40">
        <f t="shared" si="5"/>
        <v>0</v>
      </c>
      <c r="H62" s="40">
        <f t="shared" si="6"/>
        <v>0</v>
      </c>
      <c r="I62" s="40">
        <f t="shared" si="7"/>
        <v>0</v>
      </c>
      <c r="J62" s="40">
        <f t="shared" si="8"/>
        <v>0</v>
      </c>
      <c r="K62" s="40">
        <f t="shared" si="9"/>
        <v>0</v>
      </c>
      <c r="L62" s="40">
        <f t="shared" si="10"/>
        <v>0</v>
      </c>
      <c r="M62" s="1"/>
      <c r="N62" s="1"/>
      <c r="O62" s="1"/>
      <c r="P62" s="1"/>
    </row>
    <row r="63" spans="1:16" x14ac:dyDescent="0.25">
      <c r="A63" s="34" t="s">
        <v>52</v>
      </c>
      <c r="B63" s="35">
        <v>0.06</v>
      </c>
      <c r="C63" s="40">
        <f t="shared" si="11"/>
        <v>0</v>
      </c>
      <c r="D63" s="41">
        <f t="shared" si="2"/>
        <v>0</v>
      </c>
      <c r="E63" s="40">
        <f t="shared" si="3"/>
        <v>0</v>
      </c>
      <c r="F63" s="40">
        <f t="shared" si="4"/>
        <v>0</v>
      </c>
      <c r="G63" s="40">
        <f t="shared" si="5"/>
        <v>0</v>
      </c>
      <c r="H63" s="40">
        <f t="shared" si="6"/>
        <v>0</v>
      </c>
      <c r="I63" s="40">
        <f t="shared" si="7"/>
        <v>0</v>
      </c>
      <c r="J63" s="40">
        <f t="shared" si="8"/>
        <v>0</v>
      </c>
      <c r="K63" s="40">
        <f t="shared" si="9"/>
        <v>0</v>
      </c>
      <c r="L63" s="40">
        <f t="shared" si="10"/>
        <v>0</v>
      </c>
      <c r="M63" s="1"/>
      <c r="N63" s="1"/>
      <c r="O63" s="1"/>
      <c r="P63" s="1"/>
    </row>
    <row r="64" spans="1:16" x14ac:dyDescent="0.25">
      <c r="A64" s="34" t="s">
        <v>162</v>
      </c>
      <c r="B64" s="36">
        <v>5.0000000000000001E-3</v>
      </c>
      <c r="C64" s="40">
        <f t="shared" si="11"/>
        <v>0</v>
      </c>
      <c r="D64" s="41">
        <f t="shared" si="2"/>
        <v>0</v>
      </c>
      <c r="E64" s="40">
        <f t="shared" si="3"/>
        <v>0</v>
      </c>
      <c r="F64" s="40">
        <f t="shared" si="4"/>
        <v>0</v>
      </c>
      <c r="G64" s="40">
        <f t="shared" si="5"/>
        <v>0</v>
      </c>
      <c r="H64" s="40">
        <f t="shared" si="6"/>
        <v>0</v>
      </c>
      <c r="I64" s="40">
        <f t="shared" si="7"/>
        <v>0</v>
      </c>
      <c r="J64" s="40">
        <f t="shared" si="8"/>
        <v>0</v>
      </c>
      <c r="K64" s="40">
        <f t="shared" si="9"/>
        <v>0</v>
      </c>
      <c r="L64" s="40">
        <f t="shared" si="10"/>
        <v>0</v>
      </c>
      <c r="M64" s="1"/>
      <c r="N64" s="1"/>
      <c r="O64" s="1"/>
      <c r="P64" s="1"/>
    </row>
    <row r="65" spans="1:16" x14ac:dyDescent="0.25">
      <c r="A65" s="59" t="s">
        <v>53</v>
      </c>
      <c r="B65" s="66">
        <v>0.01</v>
      </c>
      <c r="C65" s="40">
        <f t="shared" si="11"/>
        <v>0</v>
      </c>
      <c r="D65" s="41">
        <f t="shared" si="2"/>
        <v>0</v>
      </c>
      <c r="E65" s="40">
        <f t="shared" si="3"/>
        <v>0</v>
      </c>
      <c r="F65" s="40">
        <f t="shared" si="4"/>
        <v>0</v>
      </c>
      <c r="G65" s="40">
        <f t="shared" si="5"/>
        <v>0</v>
      </c>
      <c r="H65" s="40">
        <f t="shared" si="6"/>
        <v>0</v>
      </c>
      <c r="I65" s="40">
        <f t="shared" si="7"/>
        <v>0</v>
      </c>
      <c r="J65" s="40">
        <f t="shared" si="8"/>
        <v>0</v>
      </c>
      <c r="K65" s="40">
        <f t="shared" si="9"/>
        <v>0</v>
      </c>
      <c r="L65" s="40">
        <f t="shared" si="10"/>
        <v>0</v>
      </c>
      <c r="M65" s="1"/>
      <c r="N65" s="1"/>
      <c r="O65" s="1"/>
      <c r="P65" s="1"/>
    </row>
    <row r="66" spans="1:16" x14ac:dyDescent="0.25">
      <c r="A66" s="59" t="s">
        <v>54</v>
      </c>
      <c r="B66" s="66">
        <v>0.03</v>
      </c>
      <c r="C66" s="40">
        <f t="shared" si="11"/>
        <v>0</v>
      </c>
      <c r="D66" s="41">
        <f t="shared" si="2"/>
        <v>0</v>
      </c>
      <c r="E66" s="40">
        <f t="shared" si="3"/>
        <v>0</v>
      </c>
      <c r="F66" s="40">
        <f t="shared" si="4"/>
        <v>0</v>
      </c>
      <c r="G66" s="40">
        <f t="shared" si="5"/>
        <v>0</v>
      </c>
      <c r="H66" s="40">
        <f t="shared" si="6"/>
        <v>0</v>
      </c>
      <c r="I66" s="40">
        <f t="shared" si="7"/>
        <v>0</v>
      </c>
      <c r="J66" s="40">
        <f t="shared" si="8"/>
        <v>0</v>
      </c>
      <c r="K66" s="40">
        <f t="shared" si="9"/>
        <v>0</v>
      </c>
      <c r="L66" s="40">
        <f t="shared" si="10"/>
        <v>0</v>
      </c>
      <c r="M66" s="1"/>
      <c r="N66" s="1"/>
      <c r="O66" s="1"/>
      <c r="P66" s="1"/>
    </row>
    <row r="67" spans="1:16" x14ac:dyDescent="0.25">
      <c r="A67" s="59" t="s">
        <v>55</v>
      </c>
      <c r="B67" s="66">
        <v>1.91</v>
      </c>
      <c r="C67" s="40">
        <f t="shared" si="11"/>
        <v>0</v>
      </c>
      <c r="D67" s="41">
        <f t="shared" si="2"/>
        <v>0</v>
      </c>
      <c r="E67" s="40">
        <f t="shared" si="3"/>
        <v>0</v>
      </c>
      <c r="F67" s="40">
        <f t="shared" si="4"/>
        <v>0</v>
      </c>
      <c r="G67" s="40">
        <f t="shared" si="5"/>
        <v>0</v>
      </c>
      <c r="H67" s="40">
        <f t="shared" si="6"/>
        <v>0</v>
      </c>
      <c r="I67" s="40">
        <f t="shared" si="7"/>
        <v>0</v>
      </c>
      <c r="J67" s="40">
        <f t="shared" si="8"/>
        <v>0</v>
      </c>
      <c r="K67" s="40">
        <f t="shared" si="9"/>
        <v>0</v>
      </c>
      <c r="L67" s="40">
        <f t="shared" si="10"/>
        <v>0</v>
      </c>
      <c r="M67" s="1"/>
      <c r="N67" s="1"/>
      <c r="O67" s="1"/>
      <c r="P67" s="1"/>
    </row>
    <row r="68" spans="1:16" x14ac:dyDescent="0.25">
      <c r="A68" s="59" t="s">
        <v>56</v>
      </c>
      <c r="B68" s="66">
        <v>0.32</v>
      </c>
      <c r="C68" s="40">
        <f t="shared" si="11"/>
        <v>0</v>
      </c>
      <c r="D68" s="41">
        <f t="shared" si="2"/>
        <v>0</v>
      </c>
      <c r="E68" s="40">
        <f t="shared" si="3"/>
        <v>0</v>
      </c>
      <c r="F68" s="40">
        <f t="shared" si="4"/>
        <v>0</v>
      </c>
      <c r="G68" s="40">
        <f t="shared" si="5"/>
        <v>0</v>
      </c>
      <c r="H68" s="40">
        <f t="shared" si="6"/>
        <v>0</v>
      </c>
      <c r="I68" s="40">
        <f t="shared" si="7"/>
        <v>0</v>
      </c>
      <c r="J68" s="40">
        <f t="shared" si="8"/>
        <v>0</v>
      </c>
      <c r="K68" s="40">
        <f t="shared" si="9"/>
        <v>0</v>
      </c>
      <c r="L68" s="40">
        <f t="shared" si="10"/>
        <v>0</v>
      </c>
      <c r="M68" s="1"/>
      <c r="N68" s="1"/>
      <c r="O68" s="1"/>
      <c r="P68" s="1"/>
    </row>
    <row r="69" spans="1:16" x14ac:dyDescent="0.25">
      <c r="A69" s="59" t="s">
        <v>57</v>
      </c>
      <c r="B69" s="66">
        <v>1.26</v>
      </c>
      <c r="C69" s="40">
        <f t="shared" si="11"/>
        <v>0</v>
      </c>
      <c r="D69" s="41">
        <f t="shared" si="2"/>
        <v>0</v>
      </c>
      <c r="E69" s="40">
        <f t="shared" si="3"/>
        <v>0</v>
      </c>
      <c r="F69" s="40">
        <f t="shared" si="4"/>
        <v>0</v>
      </c>
      <c r="G69" s="40">
        <f t="shared" si="5"/>
        <v>0</v>
      </c>
      <c r="H69" s="40">
        <f t="shared" si="6"/>
        <v>0</v>
      </c>
      <c r="I69" s="40">
        <f t="shared" si="7"/>
        <v>0</v>
      </c>
      <c r="J69" s="40">
        <f t="shared" si="8"/>
        <v>0</v>
      </c>
      <c r="K69" s="40">
        <f t="shared" si="9"/>
        <v>0</v>
      </c>
      <c r="L69" s="40">
        <f t="shared" si="10"/>
        <v>0</v>
      </c>
      <c r="M69" s="1"/>
      <c r="N69" s="1"/>
      <c r="O69" s="1"/>
      <c r="P69" s="1"/>
    </row>
    <row r="70" spans="1:16" x14ac:dyDescent="0.25">
      <c r="A70" s="59" t="s">
        <v>58</v>
      </c>
      <c r="B70" s="66">
        <v>0.06</v>
      </c>
      <c r="C70" s="40">
        <f t="shared" si="11"/>
        <v>0</v>
      </c>
      <c r="D70" s="41">
        <f t="shared" si="2"/>
        <v>0</v>
      </c>
      <c r="E70" s="40">
        <f t="shared" si="3"/>
        <v>0</v>
      </c>
      <c r="F70" s="40">
        <f t="shared" si="4"/>
        <v>0</v>
      </c>
      <c r="G70" s="40">
        <f t="shared" si="5"/>
        <v>0</v>
      </c>
      <c r="H70" s="40">
        <f t="shared" si="6"/>
        <v>0</v>
      </c>
      <c r="I70" s="40">
        <f t="shared" si="7"/>
        <v>0</v>
      </c>
      <c r="J70" s="40">
        <f t="shared" si="8"/>
        <v>0</v>
      </c>
      <c r="K70" s="40">
        <f t="shared" si="9"/>
        <v>0</v>
      </c>
      <c r="L70" s="40">
        <f t="shared" si="10"/>
        <v>0</v>
      </c>
      <c r="M70" s="1"/>
      <c r="N70" s="1"/>
      <c r="O70" s="1"/>
      <c r="P70" s="1"/>
    </row>
    <row r="71" spans="1:16" x14ac:dyDescent="0.25">
      <c r="A71" s="59" t="s">
        <v>59</v>
      </c>
      <c r="B71" s="66">
        <v>0.04</v>
      </c>
      <c r="C71" s="40">
        <f t="shared" si="11"/>
        <v>0</v>
      </c>
      <c r="D71" s="41">
        <f t="shared" si="2"/>
        <v>0</v>
      </c>
      <c r="E71" s="40">
        <f t="shared" si="3"/>
        <v>0</v>
      </c>
      <c r="F71" s="40">
        <f t="shared" si="4"/>
        <v>0</v>
      </c>
      <c r="G71" s="40">
        <f t="shared" si="5"/>
        <v>0</v>
      </c>
      <c r="H71" s="40">
        <f t="shared" si="6"/>
        <v>0</v>
      </c>
      <c r="I71" s="40">
        <f t="shared" si="7"/>
        <v>0</v>
      </c>
      <c r="J71" s="40">
        <f t="shared" si="8"/>
        <v>0</v>
      </c>
      <c r="K71" s="40">
        <f t="shared" si="9"/>
        <v>0</v>
      </c>
      <c r="L71" s="40">
        <f t="shared" si="10"/>
        <v>0</v>
      </c>
      <c r="M71" s="1"/>
      <c r="N71" s="1"/>
      <c r="O71" s="1"/>
      <c r="P71" s="1"/>
    </row>
    <row r="72" spans="1:16" x14ac:dyDescent="0.25">
      <c r="A72" s="59" t="s">
        <v>60</v>
      </c>
      <c r="B72" s="66">
        <v>0.33</v>
      </c>
      <c r="C72" s="40">
        <f t="shared" si="11"/>
        <v>0</v>
      </c>
      <c r="D72" s="41">
        <f t="shared" si="2"/>
        <v>0</v>
      </c>
      <c r="E72" s="40">
        <f t="shared" si="3"/>
        <v>0</v>
      </c>
      <c r="F72" s="40">
        <f t="shared" si="4"/>
        <v>0</v>
      </c>
      <c r="G72" s="40">
        <f t="shared" si="5"/>
        <v>0</v>
      </c>
      <c r="H72" s="40">
        <f t="shared" si="6"/>
        <v>0</v>
      </c>
      <c r="I72" s="40">
        <f t="shared" si="7"/>
        <v>0</v>
      </c>
      <c r="J72" s="40">
        <f t="shared" si="8"/>
        <v>0</v>
      </c>
      <c r="K72" s="40">
        <f t="shared" si="9"/>
        <v>0</v>
      </c>
      <c r="L72" s="40">
        <f t="shared" si="10"/>
        <v>0</v>
      </c>
      <c r="M72" s="1"/>
      <c r="N72" s="1"/>
      <c r="O72" s="1"/>
      <c r="P72" s="1"/>
    </row>
    <row r="73" spans="1:16" x14ac:dyDescent="0.25">
      <c r="A73" s="59" t="s">
        <v>61</v>
      </c>
      <c r="B73" s="66">
        <v>7.0000000000000007E-2</v>
      </c>
      <c r="C73" s="40">
        <f t="shared" si="11"/>
        <v>0</v>
      </c>
      <c r="D73" s="41">
        <f t="shared" si="2"/>
        <v>0</v>
      </c>
      <c r="E73" s="40">
        <f t="shared" si="3"/>
        <v>0</v>
      </c>
      <c r="F73" s="40">
        <f t="shared" si="4"/>
        <v>0</v>
      </c>
      <c r="G73" s="40">
        <f t="shared" si="5"/>
        <v>0</v>
      </c>
      <c r="H73" s="40">
        <f t="shared" si="6"/>
        <v>0</v>
      </c>
      <c r="I73" s="40">
        <f t="shared" si="7"/>
        <v>0</v>
      </c>
      <c r="J73" s="40">
        <f t="shared" si="8"/>
        <v>0</v>
      </c>
      <c r="K73" s="40">
        <f t="shared" si="9"/>
        <v>0</v>
      </c>
      <c r="L73" s="40">
        <f t="shared" si="10"/>
        <v>0</v>
      </c>
      <c r="M73" s="1"/>
      <c r="N73" s="1"/>
      <c r="O73" s="1"/>
      <c r="P73" s="1"/>
    </row>
    <row r="74" spans="1:16" x14ac:dyDescent="0.25">
      <c r="A74" s="59" t="s">
        <v>62</v>
      </c>
      <c r="B74" s="74">
        <v>2.9999999999999997E-4</v>
      </c>
      <c r="C74" s="40">
        <f t="shared" si="11"/>
        <v>0</v>
      </c>
      <c r="D74" s="41">
        <f t="shared" si="2"/>
        <v>0</v>
      </c>
      <c r="E74" s="40">
        <f t="shared" si="3"/>
        <v>0</v>
      </c>
      <c r="F74" s="40">
        <f t="shared" si="4"/>
        <v>0</v>
      </c>
      <c r="G74" s="40">
        <f t="shared" si="5"/>
        <v>0</v>
      </c>
      <c r="H74" s="40">
        <f t="shared" si="6"/>
        <v>0</v>
      </c>
      <c r="I74" s="40">
        <f t="shared" si="7"/>
        <v>0</v>
      </c>
      <c r="J74" s="40">
        <f t="shared" si="8"/>
        <v>0</v>
      </c>
      <c r="K74" s="40">
        <f t="shared" si="9"/>
        <v>0</v>
      </c>
      <c r="L74" s="40">
        <f t="shared" si="10"/>
        <v>0</v>
      </c>
      <c r="M74" s="1"/>
      <c r="N74" s="1"/>
      <c r="O74" s="1"/>
      <c r="P74" s="1"/>
    </row>
    <row r="75" spans="1:16" x14ac:dyDescent="0.25">
      <c r="A75" s="63" t="s">
        <v>63</v>
      </c>
      <c r="B75" s="66">
        <v>1</v>
      </c>
      <c r="C75" s="40">
        <f t="shared" si="11"/>
        <v>0</v>
      </c>
      <c r="D75" s="41">
        <f t="shared" si="2"/>
        <v>0</v>
      </c>
      <c r="E75" s="40">
        <f t="shared" si="3"/>
        <v>0</v>
      </c>
      <c r="F75" s="40">
        <f t="shared" si="4"/>
        <v>0</v>
      </c>
      <c r="G75" s="40">
        <f t="shared" si="5"/>
        <v>0</v>
      </c>
      <c r="H75" s="40">
        <f t="shared" si="6"/>
        <v>0</v>
      </c>
      <c r="I75" s="40">
        <f t="shared" si="7"/>
        <v>0</v>
      </c>
      <c r="J75" s="40">
        <f t="shared" si="8"/>
        <v>0</v>
      </c>
      <c r="K75" s="40">
        <f t="shared" si="9"/>
        <v>0</v>
      </c>
      <c r="L75" s="40">
        <f t="shared" si="10"/>
        <v>0</v>
      </c>
      <c r="M75" s="1"/>
      <c r="N75" s="1"/>
      <c r="O75" s="1"/>
      <c r="P75" s="1"/>
    </row>
    <row r="76" spans="1:16" x14ac:dyDescent="0.25">
      <c r="A76" s="59" t="s">
        <v>64</v>
      </c>
      <c r="B76" s="66">
        <v>0.32</v>
      </c>
      <c r="C76" s="40">
        <f t="shared" si="11"/>
        <v>0</v>
      </c>
      <c r="D76" s="41">
        <f t="shared" si="2"/>
        <v>0</v>
      </c>
      <c r="E76" s="40">
        <f t="shared" si="3"/>
        <v>0</v>
      </c>
      <c r="F76" s="40">
        <f t="shared" si="4"/>
        <v>0</v>
      </c>
      <c r="G76" s="40">
        <f t="shared" si="5"/>
        <v>0</v>
      </c>
      <c r="H76" s="40">
        <f t="shared" si="6"/>
        <v>0</v>
      </c>
      <c r="I76" s="40">
        <f t="shared" si="7"/>
        <v>0</v>
      </c>
      <c r="J76" s="40">
        <f t="shared" si="8"/>
        <v>0</v>
      </c>
      <c r="K76" s="40">
        <f t="shared" si="9"/>
        <v>0</v>
      </c>
      <c r="L76" s="40">
        <f t="shared" si="10"/>
        <v>0</v>
      </c>
      <c r="M76" s="1"/>
      <c r="N76" s="1"/>
      <c r="O76" s="1"/>
      <c r="P76" s="1"/>
    </row>
    <row r="77" spans="1:16" x14ac:dyDescent="0.25">
      <c r="A77" s="59" t="s">
        <v>65</v>
      </c>
      <c r="B77" s="66">
        <v>0.12</v>
      </c>
      <c r="C77" s="40">
        <f t="shared" si="11"/>
        <v>0</v>
      </c>
      <c r="D77" s="41">
        <f t="shared" si="2"/>
        <v>0</v>
      </c>
      <c r="E77" s="40">
        <f t="shared" si="3"/>
        <v>0</v>
      </c>
      <c r="F77" s="40">
        <f t="shared" si="4"/>
        <v>0</v>
      </c>
      <c r="G77" s="40">
        <f t="shared" si="5"/>
        <v>0</v>
      </c>
      <c r="H77" s="40">
        <f t="shared" si="6"/>
        <v>0</v>
      </c>
      <c r="I77" s="40">
        <f t="shared" si="7"/>
        <v>0</v>
      </c>
      <c r="J77" s="40">
        <f t="shared" si="8"/>
        <v>0</v>
      </c>
      <c r="K77" s="40">
        <f t="shared" si="9"/>
        <v>0</v>
      </c>
      <c r="L77" s="40">
        <f t="shared" si="10"/>
        <v>0</v>
      </c>
      <c r="M77" s="1"/>
      <c r="N77" s="1"/>
      <c r="O77" s="1"/>
      <c r="P77" s="1"/>
    </row>
    <row r="78" spans="1:16" x14ac:dyDescent="0.25">
      <c r="A78" s="59" t="s">
        <v>66</v>
      </c>
      <c r="B78" s="66">
        <v>0.76</v>
      </c>
      <c r="C78" s="40">
        <f t="shared" si="11"/>
        <v>0</v>
      </c>
      <c r="D78" s="41">
        <f t="shared" si="2"/>
        <v>0</v>
      </c>
      <c r="E78" s="40">
        <f t="shared" si="3"/>
        <v>0</v>
      </c>
      <c r="F78" s="40">
        <f t="shared" si="4"/>
        <v>0</v>
      </c>
      <c r="G78" s="40">
        <f t="shared" si="5"/>
        <v>0</v>
      </c>
      <c r="H78" s="40">
        <f t="shared" si="6"/>
        <v>0</v>
      </c>
      <c r="I78" s="40">
        <f t="shared" si="7"/>
        <v>0</v>
      </c>
      <c r="J78" s="40">
        <f t="shared" si="8"/>
        <v>0</v>
      </c>
      <c r="K78" s="40">
        <f t="shared" si="9"/>
        <v>0</v>
      </c>
      <c r="L78" s="40">
        <f t="shared" si="10"/>
        <v>0</v>
      </c>
      <c r="M78" s="1"/>
      <c r="N78" s="1"/>
      <c r="O78" s="1"/>
      <c r="P78" s="1"/>
    </row>
    <row r="79" spans="1:16" x14ac:dyDescent="0.25">
      <c r="A79" s="59" t="s">
        <v>67</v>
      </c>
      <c r="B79" s="66">
        <v>0.08</v>
      </c>
      <c r="C79" s="40">
        <f t="shared" si="11"/>
        <v>0</v>
      </c>
      <c r="D79" s="41">
        <f t="shared" si="2"/>
        <v>0</v>
      </c>
      <c r="E79" s="40">
        <f t="shared" si="3"/>
        <v>0</v>
      </c>
      <c r="F79" s="40">
        <f t="shared" si="4"/>
        <v>0</v>
      </c>
      <c r="G79" s="40">
        <f t="shared" si="5"/>
        <v>0</v>
      </c>
      <c r="H79" s="40">
        <f t="shared" si="6"/>
        <v>0</v>
      </c>
      <c r="I79" s="40">
        <f t="shared" si="7"/>
        <v>0</v>
      </c>
      <c r="J79" s="40">
        <f t="shared" si="8"/>
        <v>0</v>
      </c>
      <c r="K79" s="40">
        <f t="shared" si="9"/>
        <v>0</v>
      </c>
      <c r="L79" s="40">
        <f t="shared" si="10"/>
        <v>0</v>
      </c>
      <c r="M79" s="1"/>
      <c r="N79" s="1"/>
      <c r="O79" s="1"/>
      <c r="P79" s="1"/>
    </row>
    <row r="80" spans="1:16" x14ac:dyDescent="0.25">
      <c r="A80" s="59" t="s">
        <v>68</v>
      </c>
      <c r="B80" s="66">
        <v>0.93</v>
      </c>
      <c r="C80" s="40">
        <f t="shared" si="11"/>
        <v>0</v>
      </c>
      <c r="D80" s="41">
        <f t="shared" si="2"/>
        <v>0</v>
      </c>
      <c r="E80" s="40">
        <f t="shared" si="3"/>
        <v>0</v>
      </c>
      <c r="F80" s="40">
        <f t="shared" si="4"/>
        <v>0</v>
      </c>
      <c r="G80" s="40">
        <f t="shared" si="5"/>
        <v>0</v>
      </c>
      <c r="H80" s="40">
        <f t="shared" si="6"/>
        <v>0</v>
      </c>
      <c r="I80" s="40">
        <f t="shared" si="7"/>
        <v>0</v>
      </c>
      <c r="J80" s="40">
        <f t="shared" si="8"/>
        <v>0</v>
      </c>
      <c r="K80" s="40">
        <f t="shared" si="9"/>
        <v>0</v>
      </c>
      <c r="L80" s="40">
        <f t="shared" si="10"/>
        <v>0</v>
      </c>
      <c r="M80" s="1"/>
      <c r="N80" s="1"/>
      <c r="O80" s="1"/>
      <c r="P80" s="1"/>
    </row>
    <row r="81" spans="1:16" x14ac:dyDescent="0.25">
      <c r="A81" s="59" t="s">
        <v>69</v>
      </c>
      <c r="B81" s="66">
        <v>0.86</v>
      </c>
      <c r="C81" s="40">
        <f t="shared" si="11"/>
        <v>0</v>
      </c>
      <c r="D81" s="41">
        <f t="shared" si="2"/>
        <v>0</v>
      </c>
      <c r="E81" s="40">
        <f t="shared" si="3"/>
        <v>0</v>
      </c>
      <c r="F81" s="40">
        <f t="shared" si="4"/>
        <v>0</v>
      </c>
      <c r="G81" s="40">
        <f t="shared" si="5"/>
        <v>0</v>
      </c>
      <c r="H81" s="40">
        <f t="shared" si="6"/>
        <v>0</v>
      </c>
      <c r="I81" s="40">
        <f t="shared" si="7"/>
        <v>0</v>
      </c>
      <c r="J81" s="40">
        <f t="shared" si="8"/>
        <v>0</v>
      </c>
      <c r="K81" s="40">
        <f t="shared" si="9"/>
        <v>0</v>
      </c>
      <c r="L81" s="40">
        <f t="shared" si="10"/>
        <v>0</v>
      </c>
      <c r="M81" s="1"/>
      <c r="N81" s="1"/>
      <c r="O81" s="1"/>
      <c r="P81" s="1"/>
    </row>
    <row r="82" spans="1:16" x14ac:dyDescent="0.25">
      <c r="A82" s="59" t="s">
        <v>70</v>
      </c>
      <c r="B82" s="66">
        <v>0.39</v>
      </c>
      <c r="C82" s="40">
        <f t="shared" si="11"/>
        <v>0</v>
      </c>
      <c r="D82" s="41">
        <f t="shared" si="2"/>
        <v>0</v>
      </c>
      <c r="E82" s="40">
        <f t="shared" si="3"/>
        <v>0</v>
      </c>
      <c r="F82" s="40">
        <f t="shared" si="4"/>
        <v>0</v>
      </c>
      <c r="G82" s="40">
        <f t="shared" si="5"/>
        <v>0</v>
      </c>
      <c r="H82" s="40">
        <f t="shared" si="6"/>
        <v>0</v>
      </c>
      <c r="I82" s="40">
        <f t="shared" si="7"/>
        <v>0</v>
      </c>
      <c r="J82" s="40">
        <f t="shared" si="8"/>
        <v>0</v>
      </c>
      <c r="K82" s="40">
        <f t="shared" si="9"/>
        <v>0</v>
      </c>
      <c r="L82" s="40">
        <f t="shared" si="10"/>
        <v>0</v>
      </c>
      <c r="M82" s="1"/>
      <c r="N82" s="1"/>
      <c r="O82" s="1"/>
      <c r="P82" s="1"/>
    </row>
    <row r="83" spans="1:16" x14ac:dyDescent="0.25">
      <c r="A83" s="59" t="s">
        <v>71</v>
      </c>
      <c r="B83" s="66">
        <v>0.01</v>
      </c>
      <c r="C83" s="40">
        <f t="shared" si="11"/>
        <v>0</v>
      </c>
      <c r="D83" s="41">
        <f t="shared" si="2"/>
        <v>0</v>
      </c>
      <c r="E83" s="40">
        <f t="shared" si="3"/>
        <v>0</v>
      </c>
      <c r="F83" s="40">
        <f t="shared" si="4"/>
        <v>0</v>
      </c>
      <c r="G83" s="40">
        <f t="shared" si="5"/>
        <v>0</v>
      </c>
      <c r="H83" s="40">
        <f t="shared" si="6"/>
        <v>0</v>
      </c>
      <c r="I83" s="40">
        <f t="shared" si="7"/>
        <v>0</v>
      </c>
      <c r="J83" s="40">
        <f t="shared" si="8"/>
        <v>0</v>
      </c>
      <c r="K83" s="40">
        <f t="shared" si="9"/>
        <v>0</v>
      </c>
      <c r="L83" s="40">
        <f t="shared" si="10"/>
        <v>0</v>
      </c>
      <c r="M83" s="1"/>
      <c r="N83" s="1"/>
      <c r="O83" s="1"/>
      <c r="P83" s="1"/>
    </row>
    <row r="84" spans="1:16" x14ac:dyDescent="0.25">
      <c r="A84" s="59" t="s">
        <v>72</v>
      </c>
      <c r="B84" s="66">
        <v>0.02</v>
      </c>
      <c r="C84" s="40">
        <f t="shared" si="11"/>
        <v>0</v>
      </c>
      <c r="D84" s="41">
        <f t="shared" si="2"/>
        <v>0</v>
      </c>
      <c r="E84" s="40">
        <f t="shared" si="3"/>
        <v>0</v>
      </c>
      <c r="F84" s="40">
        <f t="shared" si="4"/>
        <v>0</v>
      </c>
      <c r="G84" s="40">
        <f t="shared" si="5"/>
        <v>0</v>
      </c>
      <c r="H84" s="40">
        <f t="shared" si="6"/>
        <v>0</v>
      </c>
      <c r="I84" s="40">
        <f t="shared" si="7"/>
        <v>0</v>
      </c>
      <c r="J84" s="40">
        <f t="shared" si="8"/>
        <v>0</v>
      </c>
      <c r="K84" s="40">
        <f t="shared" si="9"/>
        <v>0</v>
      </c>
      <c r="L84" s="40">
        <f t="shared" si="10"/>
        <v>0</v>
      </c>
      <c r="M84" s="1"/>
      <c r="N84" s="1"/>
      <c r="O84" s="1"/>
      <c r="P84" s="1"/>
    </row>
    <row r="85" spans="1:16" x14ac:dyDescent="0.25">
      <c r="A85" s="59" t="s">
        <v>73</v>
      </c>
      <c r="B85" s="66">
        <v>0.22</v>
      </c>
      <c r="C85" s="40">
        <f t="shared" si="11"/>
        <v>0</v>
      </c>
      <c r="D85" s="41">
        <f t="shared" si="2"/>
        <v>0</v>
      </c>
      <c r="E85" s="40">
        <f t="shared" si="3"/>
        <v>0</v>
      </c>
      <c r="F85" s="40">
        <f t="shared" si="4"/>
        <v>0</v>
      </c>
      <c r="G85" s="40">
        <f t="shared" si="5"/>
        <v>0</v>
      </c>
      <c r="H85" s="40">
        <f t="shared" si="6"/>
        <v>0</v>
      </c>
      <c r="I85" s="40">
        <f t="shared" si="7"/>
        <v>0</v>
      </c>
      <c r="J85" s="40">
        <f t="shared" si="8"/>
        <v>0</v>
      </c>
      <c r="K85" s="40">
        <f t="shared" si="9"/>
        <v>0</v>
      </c>
      <c r="L85" s="40">
        <f t="shared" si="10"/>
        <v>0</v>
      </c>
      <c r="M85" s="1"/>
      <c r="N85" s="1"/>
      <c r="O85" s="1"/>
      <c r="P85" s="1"/>
    </row>
    <row r="86" spans="1:16" x14ac:dyDescent="0.25">
      <c r="A86" s="59" t="s">
        <v>74</v>
      </c>
      <c r="B86" s="66">
        <v>0.04</v>
      </c>
      <c r="C86" s="40">
        <f t="shared" si="11"/>
        <v>0</v>
      </c>
      <c r="D86" s="41">
        <f t="shared" si="2"/>
        <v>0</v>
      </c>
      <c r="E86" s="40">
        <f t="shared" si="3"/>
        <v>0</v>
      </c>
      <c r="F86" s="40">
        <f t="shared" si="4"/>
        <v>0</v>
      </c>
      <c r="G86" s="40">
        <f t="shared" si="5"/>
        <v>0</v>
      </c>
      <c r="H86" s="40">
        <f t="shared" si="6"/>
        <v>0</v>
      </c>
      <c r="I86" s="40">
        <f t="shared" si="7"/>
        <v>0</v>
      </c>
      <c r="J86" s="40">
        <f t="shared" si="8"/>
        <v>0</v>
      </c>
      <c r="K86" s="40">
        <f t="shared" si="9"/>
        <v>0</v>
      </c>
      <c r="L86" s="40">
        <f t="shared" si="10"/>
        <v>0</v>
      </c>
      <c r="M86" s="1"/>
      <c r="N86" s="1"/>
      <c r="O86" s="1"/>
      <c r="P86" s="1"/>
    </row>
    <row r="87" spans="1:16" x14ac:dyDescent="0.25">
      <c r="A87" s="59" t="s">
        <v>75</v>
      </c>
      <c r="B87" s="70">
        <v>4.0000000000000001E-3</v>
      </c>
      <c r="C87" s="40">
        <f t="shared" si="11"/>
        <v>0</v>
      </c>
      <c r="D87" s="41">
        <f t="shared" si="2"/>
        <v>0</v>
      </c>
      <c r="E87" s="40">
        <f t="shared" si="3"/>
        <v>0</v>
      </c>
      <c r="F87" s="40">
        <f t="shared" si="4"/>
        <v>0</v>
      </c>
      <c r="G87" s="40">
        <f t="shared" si="5"/>
        <v>0</v>
      </c>
      <c r="H87" s="40">
        <f t="shared" si="6"/>
        <v>0</v>
      </c>
      <c r="I87" s="40">
        <f t="shared" si="7"/>
        <v>0</v>
      </c>
      <c r="J87" s="40">
        <f t="shared" si="8"/>
        <v>0</v>
      </c>
      <c r="K87" s="40">
        <f t="shared" si="9"/>
        <v>0</v>
      </c>
      <c r="L87" s="40">
        <f t="shared" si="10"/>
        <v>0</v>
      </c>
      <c r="M87" s="1"/>
      <c r="N87" s="1"/>
      <c r="O87" s="1"/>
      <c r="P87" s="1"/>
    </row>
    <row r="88" spans="1:16" x14ac:dyDescent="0.25">
      <c r="A88" s="59" t="s">
        <v>76</v>
      </c>
      <c r="B88" s="66">
        <v>0.85</v>
      </c>
      <c r="C88" s="40">
        <f t="shared" si="11"/>
        <v>0</v>
      </c>
      <c r="D88" s="41">
        <f t="shared" si="2"/>
        <v>0</v>
      </c>
      <c r="E88" s="40">
        <f t="shared" si="3"/>
        <v>0</v>
      </c>
      <c r="F88" s="40">
        <f t="shared" si="4"/>
        <v>0</v>
      </c>
      <c r="G88" s="40">
        <f t="shared" si="5"/>
        <v>0</v>
      </c>
      <c r="H88" s="40">
        <f t="shared" si="6"/>
        <v>0</v>
      </c>
      <c r="I88" s="40">
        <f t="shared" si="7"/>
        <v>0</v>
      </c>
      <c r="J88" s="40">
        <f t="shared" si="8"/>
        <v>0</v>
      </c>
      <c r="K88" s="40">
        <f t="shared" si="9"/>
        <v>0</v>
      </c>
      <c r="L88" s="40">
        <f t="shared" si="10"/>
        <v>0</v>
      </c>
      <c r="M88" s="1"/>
      <c r="N88" s="1"/>
      <c r="O88" s="1"/>
      <c r="P88" s="1"/>
    </row>
    <row r="89" spans="1:16" x14ac:dyDescent="0.25">
      <c r="A89" s="59" t="s">
        <v>77</v>
      </c>
      <c r="B89" s="70">
        <v>1E-3</v>
      </c>
      <c r="C89" s="40">
        <f t="shared" si="11"/>
        <v>0</v>
      </c>
      <c r="D89" s="41">
        <f t="shared" si="2"/>
        <v>0</v>
      </c>
      <c r="E89" s="40">
        <f t="shared" si="3"/>
        <v>0</v>
      </c>
      <c r="F89" s="40">
        <f t="shared" si="4"/>
        <v>0</v>
      </c>
      <c r="G89" s="40">
        <f t="shared" si="5"/>
        <v>0</v>
      </c>
      <c r="H89" s="40">
        <f t="shared" si="6"/>
        <v>0</v>
      </c>
      <c r="I89" s="40">
        <f t="shared" si="7"/>
        <v>0</v>
      </c>
      <c r="J89" s="40">
        <f t="shared" si="8"/>
        <v>0</v>
      </c>
      <c r="K89" s="40">
        <f t="shared" si="9"/>
        <v>0</v>
      </c>
      <c r="L89" s="40">
        <f t="shared" si="10"/>
        <v>0</v>
      </c>
      <c r="M89" s="1"/>
      <c r="N89" s="1"/>
      <c r="O89" s="1"/>
      <c r="P89" s="1"/>
    </row>
    <row r="90" spans="1:16" x14ac:dyDescent="0.25">
      <c r="A90" s="59" t="s">
        <v>78</v>
      </c>
      <c r="B90" s="66">
        <v>0.02</v>
      </c>
      <c r="C90" s="40">
        <f t="shared" si="11"/>
        <v>0</v>
      </c>
      <c r="D90" s="41">
        <f t="shared" si="2"/>
        <v>0</v>
      </c>
      <c r="E90" s="40">
        <f t="shared" si="3"/>
        <v>0</v>
      </c>
      <c r="F90" s="40">
        <f t="shared" si="4"/>
        <v>0</v>
      </c>
      <c r="G90" s="40">
        <f t="shared" si="5"/>
        <v>0</v>
      </c>
      <c r="H90" s="40">
        <f t="shared" si="6"/>
        <v>0</v>
      </c>
      <c r="I90" s="40">
        <f t="shared" si="7"/>
        <v>0</v>
      </c>
      <c r="J90" s="40">
        <f t="shared" si="8"/>
        <v>0</v>
      </c>
      <c r="K90" s="40">
        <f t="shared" si="9"/>
        <v>0</v>
      </c>
      <c r="L90" s="40">
        <f t="shared" si="10"/>
        <v>0</v>
      </c>
      <c r="M90" s="1"/>
      <c r="N90" s="1"/>
      <c r="O90" s="1"/>
      <c r="P90" s="1"/>
    </row>
    <row r="91" spans="1:16" ht="16.5" thickBot="1" x14ac:dyDescent="0.3">
      <c r="A91" s="37" t="s">
        <v>79</v>
      </c>
      <c r="B91" s="71">
        <v>3.0000000000000001E-3</v>
      </c>
      <c r="C91" s="40">
        <f t="shared" si="11"/>
        <v>0</v>
      </c>
      <c r="D91" s="41">
        <f t="shared" si="2"/>
        <v>0</v>
      </c>
      <c r="E91" s="40">
        <f t="shared" si="3"/>
        <v>0</v>
      </c>
      <c r="F91" s="40">
        <f t="shared" si="4"/>
        <v>0</v>
      </c>
      <c r="G91" s="40">
        <f t="shared" si="5"/>
        <v>0</v>
      </c>
      <c r="H91" s="40">
        <f t="shared" si="6"/>
        <v>0</v>
      </c>
      <c r="I91" s="40">
        <f t="shared" si="7"/>
        <v>0</v>
      </c>
      <c r="J91" s="40">
        <f t="shared" si="8"/>
        <v>0</v>
      </c>
      <c r="K91" s="40">
        <f t="shared" si="9"/>
        <v>0</v>
      </c>
      <c r="L91" s="40">
        <f t="shared" si="10"/>
        <v>0</v>
      </c>
      <c r="M91" s="1"/>
      <c r="N91" s="1"/>
      <c r="O91" s="1"/>
      <c r="P91" s="1"/>
    </row>
    <row r="92" spans="1:16" ht="16.5" thickBot="1" x14ac:dyDescent="0.3">
      <c r="A92" s="100" t="s">
        <v>18</v>
      </c>
      <c r="B92" s="101"/>
      <c r="C92" s="101"/>
      <c r="D92" s="101"/>
      <c r="E92" s="101"/>
      <c r="F92" s="101"/>
      <c r="G92" s="101"/>
      <c r="H92" s="101"/>
      <c r="I92" s="101"/>
      <c r="J92" s="101"/>
      <c r="K92" s="101"/>
      <c r="L92" s="102"/>
      <c r="M92" s="1"/>
      <c r="N92" s="1"/>
      <c r="O92" s="1"/>
      <c r="P92" s="1"/>
    </row>
    <row r="93" spans="1:16" ht="16.5" thickBot="1" x14ac:dyDescent="0.3">
      <c r="A93" s="114" t="s">
        <v>81</v>
      </c>
      <c r="B93" s="115"/>
      <c r="C93" s="42">
        <f t="shared" ref="C93:L93" si="12">SUM(C59:C91)</f>
        <v>0</v>
      </c>
      <c r="D93" s="42">
        <f t="shared" si="12"/>
        <v>0</v>
      </c>
      <c r="E93" s="42">
        <f t="shared" si="12"/>
        <v>0</v>
      </c>
      <c r="F93" s="42">
        <f t="shared" si="12"/>
        <v>0</v>
      </c>
      <c r="G93" s="42">
        <f t="shared" si="12"/>
        <v>0</v>
      </c>
      <c r="H93" s="42">
        <f t="shared" si="12"/>
        <v>0</v>
      </c>
      <c r="I93" s="42">
        <f t="shared" si="12"/>
        <v>0</v>
      </c>
      <c r="J93" s="42">
        <f t="shared" si="12"/>
        <v>0</v>
      </c>
      <c r="K93" s="42">
        <f t="shared" si="12"/>
        <v>0</v>
      </c>
      <c r="L93" s="42">
        <f t="shared" si="12"/>
        <v>0</v>
      </c>
      <c r="M93" s="7"/>
      <c r="N93" s="1"/>
      <c r="O93" s="1"/>
      <c r="P93" s="1"/>
    </row>
    <row r="94" spans="1:16" ht="16.5" thickBot="1" x14ac:dyDescent="0.3">
      <c r="A94" s="100" t="s">
        <v>19</v>
      </c>
      <c r="B94" s="101"/>
      <c r="C94" s="101"/>
      <c r="D94" s="101"/>
      <c r="E94" s="101"/>
      <c r="F94" s="101"/>
      <c r="G94" s="101"/>
      <c r="H94" s="101"/>
      <c r="I94" s="101"/>
      <c r="J94" s="101"/>
      <c r="K94" s="101"/>
      <c r="L94" s="102"/>
      <c r="M94" s="1"/>
      <c r="N94" s="1"/>
      <c r="O94" s="1"/>
      <c r="P94" s="1"/>
    </row>
    <row r="95" spans="1:16" ht="16.5" thickBot="1" x14ac:dyDescent="0.3">
      <c r="A95" s="90" t="s">
        <v>20</v>
      </c>
      <c r="B95" s="91"/>
      <c r="C95" s="31" t="str">
        <f t="shared" ref="C95:L95" si="13">IF(ISBLANK(C18)=TRUE, "", C18&amp;" (mg/kg)")</f>
        <v/>
      </c>
      <c r="D95" s="31" t="str">
        <f t="shared" si="13"/>
        <v/>
      </c>
      <c r="E95" s="31" t="str">
        <f t="shared" si="13"/>
        <v/>
      </c>
      <c r="F95" s="31" t="str">
        <f t="shared" si="13"/>
        <v/>
      </c>
      <c r="G95" s="31" t="str">
        <f t="shared" si="13"/>
        <v/>
      </c>
      <c r="H95" s="31" t="str">
        <f t="shared" si="13"/>
        <v/>
      </c>
      <c r="I95" s="31" t="str">
        <f t="shared" si="13"/>
        <v/>
      </c>
      <c r="J95" s="31" t="str">
        <f t="shared" si="13"/>
        <v/>
      </c>
      <c r="K95" s="31" t="str">
        <f t="shared" si="13"/>
        <v/>
      </c>
      <c r="L95" s="31" t="str">
        <f t="shared" si="13"/>
        <v/>
      </c>
      <c r="M95" s="1"/>
      <c r="N95" s="1"/>
      <c r="O95" s="1"/>
      <c r="P95" s="1"/>
    </row>
    <row r="96" spans="1:16" ht="35.1" customHeight="1" thickBot="1" x14ac:dyDescent="0.3">
      <c r="A96" s="92" t="s">
        <v>82</v>
      </c>
      <c r="B96" s="93"/>
      <c r="C96" s="43" t="str">
        <f>IF((INT(C$93*1000))/1000&gt;C13, "EXCEEDS", "OK")</f>
        <v>OK</v>
      </c>
      <c r="D96" s="44" t="str">
        <f>IF((INT(D$93*1000))/1000&gt;C13, "EXCEEDS", "OK")</f>
        <v>OK</v>
      </c>
      <c r="E96" s="45" t="str">
        <f>IF((INT(E$93*1000))/1000&gt;C13, "EXCEEDS", "OK")</f>
        <v>OK</v>
      </c>
      <c r="F96" s="44" t="str">
        <f>IF((INT(F$93*1000))/1000&gt;C13, "EXCEEDS", "OK")</f>
        <v>OK</v>
      </c>
      <c r="G96" s="45" t="str">
        <f>IF((INT(G$93*1000))/1000&gt;C13, "EXCEEDS", "OK")</f>
        <v>OK</v>
      </c>
      <c r="H96" s="44" t="str">
        <f>IF((INT(H$93*1000))/1000&gt;C13, "EXCEEDS", "OK")</f>
        <v>OK</v>
      </c>
      <c r="I96" s="45" t="str">
        <f>IF((INT(I$93*1000))/1000&gt;C13, "EXCEEDS", "OK")</f>
        <v>OK</v>
      </c>
      <c r="J96" s="44" t="str">
        <f>IF((INT(J$93*1000))/1000&gt;C13, "EXCEEDS", "OK")</f>
        <v>OK</v>
      </c>
      <c r="K96" s="45" t="str">
        <f>IF((INT(K$93*1000))/1000&gt;C13, "EXCEEDS", "OK")</f>
        <v>OK</v>
      </c>
      <c r="L96" s="44" t="str">
        <f>IF((INT(L$93*1000))/1000&gt;C13, "EXCEEDS", "OK")</f>
        <v>OK</v>
      </c>
      <c r="M96" s="1"/>
      <c r="N96" s="1"/>
      <c r="O96" s="1"/>
      <c r="P96" s="1"/>
    </row>
    <row r="97" spans="1:16" ht="35.1" customHeight="1" thickBot="1" x14ac:dyDescent="0.3">
      <c r="A97" s="92" t="s">
        <v>83</v>
      </c>
      <c r="B97" s="93"/>
      <c r="C97" s="43" t="str">
        <f>IF((INT(C$93*1000))/1000&gt;C14, "EXCEEDS", "OK")</f>
        <v>OK</v>
      </c>
      <c r="D97" s="44" t="str">
        <f>IF((INT(D$93*1000))/1000&gt;C14, "EXCEEDS", "OK")</f>
        <v>OK</v>
      </c>
      <c r="E97" s="45" t="str">
        <f>IF((INT(E$93*1000))/1000&gt;C14, "EXCEEDS", "OK")</f>
        <v>OK</v>
      </c>
      <c r="F97" s="44" t="str">
        <f>IF((INT(F$93*1000))/1000&gt;C14, "EXCEEDS", "OK")</f>
        <v>OK</v>
      </c>
      <c r="G97" s="45" t="str">
        <f>IF((INT(G$93*1000))/1000&gt;C14, "EXCEEDS", "OK")</f>
        <v>OK</v>
      </c>
      <c r="H97" s="44" t="str">
        <f>IF((INT(H$93*1000))/1000&gt;C14, "EXCEEDS", "OK")</f>
        <v>OK</v>
      </c>
      <c r="I97" s="45" t="str">
        <f>IF((INT(I$93*1000))/1000&gt;C14, "EXCEEDS", "OK")</f>
        <v>OK</v>
      </c>
      <c r="J97" s="44" t="str">
        <f>IF((INT(J$93*1000))/1000&gt;C14, "EXCEEDS", "OK")</f>
        <v>OK</v>
      </c>
      <c r="K97" s="45" t="str">
        <f>IF((INT(K$93*1000))/1000&gt;C14, "EXCEEDS", "OK")</f>
        <v>OK</v>
      </c>
      <c r="L97" s="44" t="str">
        <f>IF((INT(L$93*1000))/1000&gt;C14, "EXCEEDS", "OK")</f>
        <v>OK</v>
      </c>
      <c r="M97" s="1"/>
      <c r="N97" s="1"/>
      <c r="O97" s="1"/>
      <c r="P97" s="1"/>
    </row>
    <row r="98" spans="1:16" ht="16.5" thickBot="1" x14ac:dyDescent="0.3">
      <c r="A98" s="92" t="str">
        <f>IF(ISBLANK(C15)=FALSE, "The Alternative SCTL?", "No Alternative SCTL Given")</f>
        <v>No Alternative SCTL Given</v>
      </c>
      <c r="B98" s="93"/>
      <c r="C98" s="43" t="str">
        <f>IF(ISNUMBER($C$15)=TRUE,IF((INT(C$93*1000))/1000&gt;C15,"EXCEEDS","OK"), "N/A")</f>
        <v>N/A</v>
      </c>
      <c r="D98" s="44" t="str">
        <f>IF(ISNUMBER($C$15)=TRUE,IF((INT(D$93*1000))/1000&gt;C15,"EXCEEDS","OK"), "N/A")</f>
        <v>N/A</v>
      </c>
      <c r="E98" s="45" t="str">
        <f>IF(ISNUMBER($C$15)=TRUE,IF((INT(E$93*1000))/1000&gt;C15,"EXCEEDS","OK"), "N/A")</f>
        <v>N/A</v>
      </c>
      <c r="F98" s="44" t="str">
        <f>IF(ISNUMBER($C$15)=TRUE,IF((INT(F$93*1000))/1000&gt;C15,"EXCEEDS","OK"), "N/A")</f>
        <v>N/A</v>
      </c>
      <c r="G98" s="45" t="str">
        <f>IF(ISNUMBER($C$15)=TRUE,IF((INT(G$93*1000))/1000&gt;C15,"EXCEEDS","OK"), "N/A")</f>
        <v>N/A</v>
      </c>
      <c r="H98" s="44" t="str">
        <f>IF(ISNUMBER($C$15)=TRUE,IF((INT(H$93*1000))/1000&gt;C15,"EXCEEDS","OK"), "N/A")</f>
        <v>N/A</v>
      </c>
      <c r="I98" s="45" t="str">
        <f>IF(ISNUMBER($C$15)=TRUE,IF((INT(I$93*1000))/1000&gt;C15,"EXCEEDS","OK"), "N/A")</f>
        <v>N/A</v>
      </c>
      <c r="J98" s="44" t="str">
        <f>IF(ISNUMBER($C$15)=TRUE,IF((INT(J$93*1000))/1000&gt;C15,"EXCEEDS","OK"), "N/A")</f>
        <v>N/A</v>
      </c>
      <c r="K98" s="45" t="str">
        <f>IF(ISNUMBER($C$15)=TRUE,IF((INT(K$93*1000))/1000&gt;C15,"EXCEEDS","OK"), "N/A")</f>
        <v>N/A</v>
      </c>
      <c r="L98" s="44" t="str">
        <f>IF(ISNUMBER($C$15)=TRUE,IF((INT(L$93*1000))/1000&gt;C15,"EXCEEDS","OK"), "N/A")</f>
        <v>N/A</v>
      </c>
      <c r="M98" s="1"/>
      <c r="N98" s="1"/>
      <c r="O98" s="1"/>
      <c r="P98" s="1"/>
    </row>
    <row r="99" spans="1:16" ht="16.5" thickBot="1" x14ac:dyDescent="0.3">
      <c r="A99" s="92" t="str">
        <f>IF(ISBLANK(C16)=FALSE, "The Site Specific Background?", "No Site Specific Background Given")</f>
        <v>No Site Specific Background Given</v>
      </c>
      <c r="B99" s="93"/>
      <c r="C99" s="46" t="str">
        <f>IF(ISNUMBER($C$16)=TRUE,IF((INT(C$93*1000))/1000&gt;C16,"EXCEEDS","OK"), "N/A")</f>
        <v>N/A</v>
      </c>
      <c r="D99" s="47" t="str">
        <f>IF(ISNUMBER($C$16)=TRUE,IF((INT(D$93*1000))/1000&gt;C16,"EXCEEDS","OK"), "N/A")</f>
        <v>N/A</v>
      </c>
      <c r="E99" s="48" t="str">
        <f>IF(ISNUMBER($C$16)=TRUE,IF((INT(E$93*1000))/1000&gt;C16,"EXCEEDS","OK"), "N/A")</f>
        <v>N/A</v>
      </c>
      <c r="F99" s="47" t="str">
        <f>IF(ISNUMBER($C$16)=TRUE,IF((INT(F$93*1000))/1000&gt;C16,"EXCEEDS","OK"), "N/A")</f>
        <v>N/A</v>
      </c>
      <c r="G99" s="48" t="str">
        <f>IF(ISNUMBER($C$16)=TRUE,IF((INT(G$93*1000))/1000&gt;C16,"EXCEEDS","OK"), "N/A")</f>
        <v>N/A</v>
      </c>
      <c r="H99" s="47" t="str">
        <f>IF(ISNUMBER($C$16)=TRUE,IF((INT(H$93*1000))/1000&gt;C16,"EXCEEDS","OK"), "N/A")</f>
        <v>N/A</v>
      </c>
      <c r="I99" s="48" t="str">
        <f>IF(ISNUMBER($C$16)=TRUE,IF((INT(I$93*1000))/1000&gt;C16,"EXCEEDS","OK"), "N/A")</f>
        <v>N/A</v>
      </c>
      <c r="J99" s="47" t="str">
        <f>IF(ISNUMBER($C$16)=TRUE,IF((INT(J$93*1000))/1000&gt;C16,"EXCEEDS","OK"), "N/A")</f>
        <v>N/A</v>
      </c>
      <c r="K99" s="48" t="str">
        <f>IF(ISNUMBER($C$16)=TRUE,IF((INT(K$93*1000))/1000&gt;C16,"EXCEEDS","OK"), "N/A")</f>
        <v>N/A</v>
      </c>
      <c r="L99" s="47" t="str">
        <f>IF(ISNUMBER($C$16)=TRUE,IF((INT(L$93*1000))/1000&gt;C16,"EXCEEDS","OK"), "N/A")</f>
        <v>N/A</v>
      </c>
      <c r="M99" s="1"/>
      <c r="N99" s="1"/>
      <c r="O99" s="1"/>
      <c r="P99" s="1"/>
    </row>
    <row r="100" spans="1:16" x14ac:dyDescent="0.25">
      <c r="A100" s="49"/>
      <c r="B100" s="49"/>
      <c r="C100" s="50"/>
      <c r="D100" s="50"/>
      <c r="E100" s="50"/>
      <c r="F100" s="50"/>
      <c r="G100" s="50"/>
      <c r="H100" s="50"/>
      <c r="I100" s="50"/>
      <c r="J100" s="50"/>
      <c r="K100" s="50"/>
      <c r="L100" s="50"/>
      <c r="M100" s="1"/>
      <c r="N100" s="1"/>
      <c r="O100" s="1"/>
      <c r="P100" s="1"/>
    </row>
    <row r="101" spans="1:16" ht="16.5" thickBot="1" x14ac:dyDescent="0.3">
      <c r="A101" s="1"/>
      <c r="B101" s="51"/>
      <c r="C101" s="1"/>
      <c r="D101" s="1"/>
      <c r="E101" s="1"/>
      <c r="F101" s="1"/>
      <c r="G101" s="1"/>
      <c r="H101" s="1"/>
      <c r="I101" s="1"/>
      <c r="J101" s="1"/>
      <c r="K101" s="1"/>
      <c r="L101" s="1"/>
      <c r="M101" s="1"/>
      <c r="N101" s="1"/>
      <c r="O101" s="1"/>
      <c r="P101" s="1"/>
    </row>
    <row r="102" spans="1:16" x14ac:dyDescent="0.25">
      <c r="A102" s="94" t="s">
        <v>84</v>
      </c>
      <c r="B102" s="95"/>
      <c r="C102" s="95"/>
      <c r="D102" s="95"/>
      <c r="E102" s="96"/>
      <c r="F102" s="1"/>
      <c r="G102" s="1"/>
      <c r="H102" s="1"/>
      <c r="I102" s="1"/>
      <c r="J102" s="1"/>
      <c r="K102" s="1"/>
      <c r="L102" s="1"/>
      <c r="M102" s="1"/>
      <c r="N102" s="1"/>
      <c r="O102" s="1"/>
      <c r="P102" s="1"/>
    </row>
    <row r="103" spans="1:16" ht="16.5" thickBot="1" x14ac:dyDescent="0.3">
      <c r="A103" s="97"/>
      <c r="B103" s="98"/>
      <c r="C103" s="98"/>
      <c r="D103" s="98"/>
      <c r="E103" s="99"/>
      <c r="F103" s="1"/>
      <c r="G103" s="1"/>
      <c r="H103" s="1"/>
      <c r="I103" s="1"/>
      <c r="J103" s="1"/>
      <c r="K103" s="1"/>
      <c r="L103" s="1"/>
      <c r="M103" s="1"/>
      <c r="N103" s="1"/>
      <c r="O103" s="1"/>
      <c r="P103" s="1"/>
    </row>
    <row r="104" spans="1:16" x14ac:dyDescent="0.25">
      <c r="A104" s="1"/>
      <c r="B104" s="1"/>
      <c r="C104" s="1"/>
      <c r="D104" s="1"/>
      <c r="E104" s="1"/>
      <c r="F104" s="1"/>
      <c r="G104" s="1"/>
      <c r="H104" s="1"/>
      <c r="I104" s="1"/>
      <c r="J104" s="1"/>
      <c r="K104" s="1"/>
      <c r="L104" s="1"/>
      <c r="M104" s="1"/>
      <c r="N104" s="1"/>
      <c r="O104" s="1"/>
      <c r="P104" s="1"/>
    </row>
    <row r="105" spans="1:16" x14ac:dyDescent="0.25">
      <c r="A105" s="89" t="s">
        <v>21</v>
      </c>
      <c r="B105" s="89"/>
      <c r="C105" s="89"/>
      <c r="D105" s="89"/>
      <c r="E105" s="89"/>
      <c r="F105" s="1"/>
      <c r="G105" s="1"/>
      <c r="H105" s="1"/>
      <c r="I105" s="1"/>
      <c r="J105" s="1"/>
      <c r="K105" s="1"/>
      <c r="L105" s="1"/>
      <c r="M105" s="1"/>
      <c r="N105" s="1"/>
      <c r="O105" s="1"/>
      <c r="P105" s="1"/>
    </row>
    <row r="106" spans="1:16" ht="30" x14ac:dyDescent="0.25">
      <c r="A106" s="52" t="s">
        <v>22</v>
      </c>
      <c r="B106" s="53" t="s">
        <v>23</v>
      </c>
      <c r="C106" s="52" t="s">
        <v>24</v>
      </c>
      <c r="D106" s="89" t="s">
        <v>25</v>
      </c>
      <c r="E106" s="89"/>
      <c r="F106" s="1"/>
      <c r="G106" s="1"/>
      <c r="H106" s="1"/>
      <c r="I106" s="1"/>
      <c r="J106" s="1"/>
      <c r="K106" s="1"/>
      <c r="L106" s="1"/>
      <c r="M106" s="1"/>
      <c r="N106" s="1"/>
      <c r="O106" s="1"/>
      <c r="P106" s="1"/>
    </row>
    <row r="107" spans="1:16" ht="29.25" x14ac:dyDescent="0.25">
      <c r="A107" s="54" t="s">
        <v>26</v>
      </c>
      <c r="B107" s="55" t="s">
        <v>27</v>
      </c>
      <c r="C107" s="54" t="s">
        <v>28</v>
      </c>
      <c r="D107" s="85" t="s">
        <v>29</v>
      </c>
      <c r="E107" s="85"/>
      <c r="F107" s="1"/>
      <c r="G107" s="1"/>
      <c r="H107" s="1"/>
      <c r="I107" s="1"/>
      <c r="J107" s="1"/>
      <c r="K107" s="1"/>
      <c r="L107" s="1"/>
      <c r="M107" s="1"/>
      <c r="N107" s="1"/>
      <c r="O107" s="1"/>
      <c r="P107" s="1"/>
    </row>
    <row r="108" spans="1:16" x14ac:dyDescent="0.25">
      <c r="A108" s="54" t="s">
        <v>26</v>
      </c>
      <c r="B108" s="54" t="s">
        <v>30</v>
      </c>
      <c r="C108" s="54" t="s">
        <v>31</v>
      </c>
      <c r="D108" s="85" t="s">
        <v>32</v>
      </c>
      <c r="E108" s="85"/>
      <c r="F108" s="1"/>
      <c r="G108" s="1"/>
      <c r="H108" s="1"/>
      <c r="I108" s="1"/>
      <c r="J108" s="1"/>
      <c r="K108" s="1"/>
      <c r="L108" s="1"/>
      <c r="M108" s="1"/>
      <c r="N108" s="1"/>
      <c r="O108" s="1"/>
      <c r="P108" s="1"/>
    </row>
    <row r="109" spans="1:16" x14ac:dyDescent="0.25">
      <c r="A109" s="54" t="s">
        <v>33</v>
      </c>
      <c r="B109" s="54" t="s">
        <v>34</v>
      </c>
      <c r="C109" s="54" t="s">
        <v>35</v>
      </c>
      <c r="D109" s="85" t="s">
        <v>85</v>
      </c>
      <c r="E109" s="85"/>
      <c r="F109" s="1"/>
      <c r="G109" s="1"/>
      <c r="H109" s="1"/>
      <c r="I109" s="1"/>
      <c r="J109" s="1"/>
      <c r="K109" s="1"/>
      <c r="L109" s="1"/>
      <c r="M109" s="1"/>
      <c r="N109" s="1"/>
      <c r="O109" s="1"/>
      <c r="P109" s="1"/>
    </row>
    <row r="110" spans="1:16" x14ac:dyDescent="0.25">
      <c r="A110" s="54" t="s">
        <v>36</v>
      </c>
      <c r="B110" s="54" t="s">
        <v>30</v>
      </c>
      <c r="C110" s="54" t="s">
        <v>37</v>
      </c>
      <c r="D110" s="85" t="s">
        <v>32</v>
      </c>
      <c r="E110" s="85"/>
      <c r="F110" s="1"/>
      <c r="G110" s="1"/>
      <c r="H110" s="1"/>
      <c r="I110" s="1"/>
      <c r="J110" s="1"/>
      <c r="K110" s="1"/>
      <c r="L110" s="1"/>
      <c r="M110" s="1"/>
      <c r="N110" s="1"/>
      <c r="O110" s="1"/>
      <c r="P110" s="1"/>
    </row>
    <row r="111" spans="1:16" x14ac:dyDescent="0.25">
      <c r="A111" s="54" t="s">
        <v>38</v>
      </c>
      <c r="B111" s="54" t="s">
        <v>30</v>
      </c>
      <c r="C111" s="54" t="s">
        <v>39</v>
      </c>
      <c r="D111" s="85" t="s">
        <v>32</v>
      </c>
      <c r="E111" s="85"/>
      <c r="F111" s="1"/>
      <c r="G111" s="1"/>
      <c r="H111" s="1"/>
      <c r="I111" s="1"/>
      <c r="J111" s="1"/>
      <c r="K111" s="1"/>
      <c r="L111" s="1"/>
      <c r="M111" s="1"/>
      <c r="N111" s="1"/>
      <c r="O111" s="1"/>
      <c r="P111" s="1"/>
    </row>
    <row r="112" spans="1:16" x14ac:dyDescent="0.25">
      <c r="A112" s="54" t="s">
        <v>38</v>
      </c>
      <c r="B112" s="54" t="s">
        <v>40</v>
      </c>
      <c r="C112" s="54" t="s">
        <v>41</v>
      </c>
      <c r="D112" s="85" t="s">
        <v>85</v>
      </c>
      <c r="E112" s="85"/>
      <c r="F112" s="1"/>
      <c r="G112" s="1"/>
      <c r="H112" s="1"/>
      <c r="I112" s="1"/>
      <c r="J112" s="1"/>
      <c r="K112" s="1"/>
      <c r="L112" s="1"/>
      <c r="M112" s="1"/>
      <c r="N112" s="1"/>
      <c r="O112" s="1"/>
      <c r="P112" s="1"/>
    </row>
    <row r="113" spans="1:16" ht="16.5" thickBot="1" x14ac:dyDescent="0.3">
      <c r="A113" s="1"/>
      <c r="B113" s="1"/>
      <c r="C113" s="1"/>
      <c r="D113" s="1"/>
      <c r="E113" s="1"/>
      <c r="F113" s="1"/>
      <c r="G113" s="1"/>
      <c r="H113" s="1"/>
      <c r="I113" s="1"/>
      <c r="J113" s="1"/>
      <c r="K113" s="1"/>
      <c r="L113" s="1"/>
      <c r="M113" s="1"/>
      <c r="N113" s="1"/>
      <c r="O113" s="1"/>
      <c r="P113" s="1"/>
    </row>
    <row r="114" spans="1:16" ht="45" customHeight="1" x14ac:dyDescent="0.25">
      <c r="A114" s="86" t="s">
        <v>158</v>
      </c>
      <c r="B114" s="87"/>
      <c r="C114" s="87"/>
      <c r="D114" s="87"/>
      <c r="E114" s="87"/>
      <c r="F114" s="87"/>
      <c r="G114" s="87"/>
      <c r="H114" s="87"/>
      <c r="I114" s="87"/>
      <c r="J114" s="87"/>
      <c r="K114" s="88"/>
      <c r="L114" s="1"/>
      <c r="M114" s="1"/>
      <c r="N114" s="1"/>
      <c r="O114" s="1"/>
      <c r="P114" s="1"/>
    </row>
    <row r="115" spans="1:16" x14ac:dyDescent="0.25">
      <c r="A115" s="76" t="s">
        <v>42</v>
      </c>
      <c r="B115" s="77"/>
      <c r="C115" s="77"/>
      <c r="D115" s="77"/>
      <c r="E115" s="77"/>
      <c r="F115" s="77"/>
      <c r="G115" s="77"/>
      <c r="H115" s="77"/>
      <c r="I115" s="77"/>
      <c r="J115" s="77"/>
      <c r="K115" s="78"/>
      <c r="L115" s="1"/>
      <c r="M115" s="1"/>
      <c r="N115" s="1"/>
      <c r="O115" s="1"/>
      <c r="P115" s="1"/>
    </row>
    <row r="116" spans="1:16" x14ac:dyDescent="0.25">
      <c r="A116" s="76" t="s">
        <v>86</v>
      </c>
      <c r="B116" s="77"/>
      <c r="C116" s="77"/>
      <c r="D116" s="77"/>
      <c r="E116" s="77"/>
      <c r="F116" s="77"/>
      <c r="G116" s="77"/>
      <c r="H116" s="77"/>
      <c r="I116" s="77"/>
      <c r="J116" s="77"/>
      <c r="K116" s="78"/>
      <c r="L116" s="1"/>
      <c r="M116" s="1"/>
      <c r="N116" s="1"/>
      <c r="O116" s="1"/>
      <c r="P116" s="1"/>
    </row>
    <row r="117" spans="1:16" x14ac:dyDescent="0.25">
      <c r="A117" s="76" t="s">
        <v>43</v>
      </c>
      <c r="B117" s="77"/>
      <c r="C117" s="77"/>
      <c r="D117" s="77"/>
      <c r="E117" s="77"/>
      <c r="F117" s="77"/>
      <c r="G117" s="77"/>
      <c r="H117" s="77"/>
      <c r="I117" s="77"/>
      <c r="J117" s="77"/>
      <c r="K117" s="78"/>
      <c r="L117" s="1"/>
      <c r="M117" s="1"/>
      <c r="N117" s="1"/>
      <c r="O117" s="1"/>
      <c r="P117" s="1"/>
    </row>
    <row r="118" spans="1:16" x14ac:dyDescent="0.25">
      <c r="A118" s="76" t="s">
        <v>44</v>
      </c>
      <c r="B118" s="77"/>
      <c r="C118" s="77"/>
      <c r="D118" s="77"/>
      <c r="E118" s="77"/>
      <c r="F118" s="77"/>
      <c r="G118" s="77"/>
      <c r="H118" s="77"/>
      <c r="I118" s="77"/>
      <c r="J118" s="77"/>
      <c r="K118" s="78"/>
      <c r="L118" s="1"/>
      <c r="M118" s="1"/>
      <c r="N118" s="1"/>
      <c r="O118" s="1"/>
      <c r="P118" s="1"/>
    </row>
    <row r="119" spans="1:16" ht="16.5" thickBot="1" x14ac:dyDescent="0.3">
      <c r="A119" s="79" t="s">
        <v>87</v>
      </c>
      <c r="B119" s="80"/>
      <c r="C119" s="80"/>
      <c r="D119" s="80"/>
      <c r="E119" s="80"/>
      <c r="F119" s="80"/>
      <c r="G119" s="80"/>
      <c r="H119" s="80"/>
      <c r="I119" s="80"/>
      <c r="J119" s="80"/>
      <c r="K119" s="81"/>
      <c r="L119" s="1"/>
      <c r="M119" s="1"/>
      <c r="N119" s="1"/>
      <c r="O119" s="1"/>
      <c r="P119" s="1"/>
    </row>
    <row r="120" spans="1:16" x14ac:dyDescent="0.25">
      <c r="A120" s="1"/>
      <c r="B120" s="1"/>
      <c r="C120" s="1"/>
      <c r="D120" s="1"/>
      <c r="E120" s="1"/>
      <c r="F120" s="1"/>
      <c r="G120" s="1"/>
      <c r="H120" s="1"/>
      <c r="I120" s="1"/>
      <c r="J120" s="1"/>
      <c r="K120" s="1"/>
      <c r="L120" s="1"/>
      <c r="M120" s="1"/>
      <c r="N120" s="1"/>
      <c r="O120" s="1"/>
      <c r="P120" s="1"/>
    </row>
    <row r="121" spans="1:16" x14ac:dyDescent="0.25">
      <c r="A121" s="1"/>
      <c r="B121" s="1"/>
      <c r="C121" s="1"/>
      <c r="D121" s="1"/>
      <c r="E121" s="1"/>
      <c r="F121" s="1"/>
      <c r="G121" s="1"/>
      <c r="H121" s="1"/>
      <c r="I121" s="1"/>
      <c r="J121" s="1"/>
      <c r="K121" s="1"/>
      <c r="L121" s="1"/>
      <c r="M121" s="1"/>
      <c r="N121" s="1"/>
      <c r="O121" s="1"/>
      <c r="P121" s="1"/>
    </row>
    <row r="122" spans="1:16" x14ac:dyDescent="0.25">
      <c r="A122" s="1"/>
      <c r="B122" s="1"/>
      <c r="C122" s="1"/>
      <c r="D122" s="1"/>
      <c r="E122" s="1"/>
      <c r="F122" s="1"/>
      <c r="G122" s="1"/>
      <c r="H122" s="1"/>
      <c r="I122" s="1"/>
      <c r="J122" s="1"/>
      <c r="K122" s="1"/>
      <c r="L122" s="1"/>
      <c r="M122" s="1"/>
      <c r="N122" s="1"/>
      <c r="O122" s="1"/>
      <c r="P122" s="1"/>
    </row>
    <row r="123" spans="1:16" x14ac:dyDescent="0.25">
      <c r="M123" s="1"/>
      <c r="N123" s="1"/>
      <c r="O123" s="1"/>
      <c r="P123" s="1"/>
    </row>
    <row r="124" spans="1:16" x14ac:dyDescent="0.25">
      <c r="M124" s="1"/>
      <c r="N124" s="1"/>
      <c r="O124" s="1"/>
      <c r="P124" s="1"/>
    </row>
    <row r="125" spans="1:16" x14ac:dyDescent="0.25">
      <c r="M125" s="1"/>
      <c r="N125" s="1"/>
      <c r="O125" s="1"/>
      <c r="P125" s="1"/>
    </row>
    <row r="126" spans="1:16" x14ac:dyDescent="0.25">
      <c r="M126" s="1"/>
      <c r="N126" s="1"/>
      <c r="O126" s="1"/>
      <c r="P126" s="1"/>
    </row>
    <row r="127" spans="1:16" ht="15.95" customHeight="1" x14ac:dyDescent="0.25">
      <c r="M127" s="1"/>
      <c r="N127" s="1"/>
      <c r="O127" s="1"/>
      <c r="P127" s="1"/>
    </row>
    <row r="142" ht="15.95" customHeight="1" x14ac:dyDescent="0.25"/>
  </sheetData>
  <mergeCells count="39">
    <mergeCell ref="A1:L1"/>
    <mergeCell ref="A2:L2"/>
    <mergeCell ref="A3:L3"/>
    <mergeCell ref="B4:E4"/>
    <mergeCell ref="A12:B12"/>
    <mergeCell ref="B5:E5"/>
    <mergeCell ref="A94:L94"/>
    <mergeCell ref="B6:E6"/>
    <mergeCell ref="A14:B14"/>
    <mergeCell ref="A15:B15"/>
    <mergeCell ref="B8:C8"/>
    <mergeCell ref="A16:B16"/>
    <mergeCell ref="A13:B13"/>
    <mergeCell ref="A18:A21"/>
    <mergeCell ref="A22:L22"/>
    <mergeCell ref="A57:L57"/>
    <mergeCell ref="A92:L92"/>
    <mergeCell ref="A93:B93"/>
    <mergeCell ref="A96:B96"/>
    <mergeCell ref="A97:B97"/>
    <mergeCell ref="A98:B98"/>
    <mergeCell ref="A99:B99"/>
    <mergeCell ref="A102:E103"/>
    <mergeCell ref="A118:K118"/>
    <mergeCell ref="A119:K119"/>
    <mergeCell ref="A11:D11"/>
    <mergeCell ref="D111:E111"/>
    <mergeCell ref="D112:E112"/>
    <mergeCell ref="A114:K114"/>
    <mergeCell ref="A115:K115"/>
    <mergeCell ref="A116:K116"/>
    <mergeCell ref="A117:K117"/>
    <mergeCell ref="A105:E105"/>
    <mergeCell ref="D106:E106"/>
    <mergeCell ref="D107:E107"/>
    <mergeCell ref="D108:E108"/>
    <mergeCell ref="D109:E109"/>
    <mergeCell ref="D110:E110"/>
    <mergeCell ref="A95:B95"/>
  </mergeCells>
  <conditionalFormatting sqref="C96:L100">
    <cfRule type="containsText" dxfId="19" priority="9" stopIfTrue="1" operator="containsText" text="EXCEEDS">
      <formula>NOT(ISERROR(SEARCH("EXCEEDS",C96)))</formula>
    </cfRule>
    <cfRule type="containsText" dxfId="18" priority="10" stopIfTrue="1" operator="containsText" text="OK">
      <formula>NOT(ISERROR(SEARCH("OK",C96)))</formula>
    </cfRule>
  </conditionalFormatting>
  <conditionalFormatting sqref="A98:B100">
    <cfRule type="containsText" dxfId="17" priority="8" stopIfTrue="1" operator="containsText" text="Given">
      <formula>NOT(ISERROR(SEARCH("Given",A98)))</formula>
    </cfRule>
  </conditionalFormatting>
  <conditionalFormatting sqref="C98:L100">
    <cfRule type="containsText" dxfId="16" priority="7" stopIfTrue="1" operator="containsText" text="N/A">
      <formula>NOT(ISERROR(SEARCH("N/A",C98)))</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58" workbookViewId="0">
      <selection activeCell="A76" sqref="A76:K76"/>
    </sheetView>
  </sheetViews>
  <sheetFormatPr defaultColWidth="11" defaultRowHeight="15.75" x14ac:dyDescent="0.25"/>
  <cols>
    <col min="1" max="1" width="20" customWidth="1"/>
    <col min="2" max="2" width="15.375" customWidth="1"/>
    <col min="3" max="3" width="15.125" customWidth="1"/>
    <col min="4" max="4" width="15.5" customWidth="1"/>
    <col min="5" max="5" width="14" customWidth="1"/>
    <col min="6" max="6" width="13.625" customWidth="1"/>
    <col min="7" max="7" width="15.5" customWidth="1"/>
    <col min="8" max="8" width="16.375" customWidth="1"/>
    <col min="9" max="9" width="15.625" customWidth="1"/>
    <col min="10" max="10" width="16" customWidth="1"/>
    <col min="11" max="11" width="14" customWidth="1"/>
    <col min="12" max="12" width="13.875" customWidth="1"/>
  </cols>
  <sheetData>
    <row r="1" spans="1:12" ht="21" thickBot="1" x14ac:dyDescent="0.35">
      <c r="A1" s="116" t="s">
        <v>149</v>
      </c>
      <c r="B1" s="117"/>
      <c r="C1" s="117"/>
      <c r="D1" s="117"/>
      <c r="E1" s="117"/>
      <c r="F1" s="117"/>
      <c r="G1" s="117"/>
      <c r="H1" s="117"/>
      <c r="I1" s="117"/>
      <c r="J1" s="117"/>
      <c r="K1" s="117"/>
      <c r="L1" s="118"/>
    </row>
    <row r="2" spans="1:12" x14ac:dyDescent="0.25">
      <c r="A2" s="119" t="s">
        <v>0</v>
      </c>
      <c r="B2" s="119"/>
      <c r="C2" s="119"/>
      <c r="D2" s="119"/>
      <c r="E2" s="119"/>
      <c r="F2" s="119"/>
      <c r="G2" s="119"/>
      <c r="H2" s="119"/>
      <c r="I2" s="119"/>
      <c r="J2" s="119"/>
      <c r="K2" s="119"/>
      <c r="L2" s="119"/>
    </row>
    <row r="3" spans="1:12" ht="16.5" thickBot="1" x14ac:dyDescent="0.3">
      <c r="A3" s="119" t="s">
        <v>1</v>
      </c>
      <c r="B3" s="119"/>
      <c r="C3" s="119"/>
      <c r="D3" s="119"/>
      <c r="E3" s="119"/>
      <c r="F3" s="119"/>
      <c r="G3" s="119"/>
      <c r="H3" s="119"/>
      <c r="I3" s="119"/>
      <c r="J3" s="119"/>
      <c r="K3" s="119"/>
      <c r="L3" s="119"/>
    </row>
    <row r="4" spans="1:12" x14ac:dyDescent="0.25">
      <c r="A4" s="2" t="s">
        <v>2</v>
      </c>
      <c r="B4" s="120"/>
      <c r="C4" s="120"/>
      <c r="D4" s="120"/>
      <c r="E4" s="121"/>
      <c r="F4" s="3"/>
      <c r="K4" s="3"/>
      <c r="L4" s="3"/>
    </row>
    <row r="5" spans="1:12" x14ac:dyDescent="0.25">
      <c r="A5" s="6" t="s">
        <v>6</v>
      </c>
      <c r="B5" s="124"/>
      <c r="C5" s="124"/>
      <c r="D5" s="124"/>
      <c r="E5" s="125"/>
      <c r="F5" s="7"/>
      <c r="K5" s="7"/>
      <c r="L5" s="7"/>
    </row>
    <row r="6" spans="1:12" ht="16.5" thickBot="1" x14ac:dyDescent="0.3">
      <c r="A6" s="9" t="s">
        <v>9</v>
      </c>
      <c r="B6" s="103"/>
      <c r="C6" s="103"/>
      <c r="D6" s="103"/>
      <c r="E6" s="104"/>
      <c r="F6" s="7"/>
      <c r="K6" s="7"/>
      <c r="L6" s="7"/>
    </row>
    <row r="7" spans="1:12" x14ac:dyDescent="0.25">
      <c r="A7" s="7"/>
      <c r="B7" s="7"/>
      <c r="C7" s="7"/>
      <c r="D7" s="7"/>
      <c r="E7" s="7"/>
      <c r="F7" s="7"/>
      <c r="K7" s="7"/>
      <c r="L7" s="7"/>
    </row>
    <row r="8" spans="1:12" x14ac:dyDescent="0.25">
      <c r="A8" s="12"/>
      <c r="B8" s="108" t="s">
        <v>45</v>
      </c>
      <c r="C8" s="108"/>
      <c r="D8" s="13"/>
      <c r="E8" s="7"/>
      <c r="F8" s="7"/>
      <c r="K8" s="7"/>
      <c r="L8" s="7"/>
    </row>
    <row r="9" spans="1:12" x14ac:dyDescent="0.25">
      <c r="A9" s="12"/>
      <c r="B9" s="13"/>
      <c r="C9" s="13"/>
      <c r="D9" s="13"/>
      <c r="E9" s="7"/>
      <c r="F9" s="7"/>
      <c r="K9" s="7"/>
      <c r="L9" s="7"/>
    </row>
    <row r="10" spans="1:12" ht="16.5" thickBot="1" x14ac:dyDescent="0.3"/>
    <row r="11" spans="1:12" ht="16.5" thickBot="1" x14ac:dyDescent="0.3">
      <c r="A11" s="82" t="s">
        <v>156</v>
      </c>
      <c r="B11" s="83"/>
      <c r="C11" s="83"/>
      <c r="D11" s="84"/>
    </row>
    <row r="12" spans="1:12" x14ac:dyDescent="0.25">
      <c r="A12" s="122" t="s">
        <v>3</v>
      </c>
      <c r="B12" s="123"/>
      <c r="C12" s="4" t="s">
        <v>4</v>
      </c>
      <c r="D12" s="5" t="s">
        <v>5</v>
      </c>
    </row>
    <row r="13" spans="1:12" x14ac:dyDescent="0.25">
      <c r="A13" s="105" t="s">
        <v>7</v>
      </c>
      <c r="B13" s="106"/>
      <c r="C13" s="64">
        <v>1700</v>
      </c>
      <c r="D13" s="8" t="s">
        <v>8</v>
      </c>
    </row>
    <row r="14" spans="1:12" x14ac:dyDescent="0.25">
      <c r="A14" s="105" t="s">
        <v>10</v>
      </c>
      <c r="B14" s="106"/>
      <c r="C14" s="64">
        <v>22000</v>
      </c>
      <c r="D14" s="8" t="s">
        <v>8</v>
      </c>
    </row>
    <row r="15" spans="1:12" x14ac:dyDescent="0.25">
      <c r="A15" s="107" t="s">
        <v>11</v>
      </c>
      <c r="B15" s="85"/>
      <c r="C15" s="10"/>
      <c r="D15" s="8" t="s">
        <v>8</v>
      </c>
    </row>
    <row r="16" spans="1:12" ht="16.5" thickBot="1" x14ac:dyDescent="0.3">
      <c r="A16" s="109" t="s">
        <v>12</v>
      </c>
      <c r="B16" s="110"/>
      <c r="C16" s="14"/>
      <c r="D16" s="15" t="s">
        <v>8</v>
      </c>
    </row>
    <row r="18" spans="1:12" ht="16.5" thickBot="1" x14ac:dyDescent="0.3"/>
    <row r="19" spans="1:12" x14ac:dyDescent="0.25">
      <c r="A19" s="111"/>
      <c r="B19" s="17" t="s">
        <v>13</v>
      </c>
      <c r="C19" s="18"/>
      <c r="D19" s="19"/>
      <c r="E19" s="18"/>
      <c r="F19" s="19"/>
      <c r="G19" s="18"/>
      <c r="H19" s="19"/>
      <c r="I19" s="18"/>
      <c r="J19" s="19"/>
      <c r="K19" s="18"/>
      <c r="L19" s="20"/>
    </row>
    <row r="20" spans="1:12" x14ac:dyDescent="0.25">
      <c r="A20" s="112"/>
      <c r="B20" s="21" t="s">
        <v>14</v>
      </c>
      <c r="C20" s="22"/>
      <c r="D20" s="23"/>
      <c r="E20" s="24"/>
      <c r="F20" s="23"/>
      <c r="G20" s="24"/>
      <c r="H20" s="23"/>
      <c r="I20" s="24"/>
      <c r="J20" s="23"/>
      <c r="K20" s="24"/>
      <c r="L20" s="25"/>
    </row>
    <row r="21" spans="1:12" x14ac:dyDescent="0.25">
      <c r="A21" s="112"/>
      <c r="B21" s="21" t="s">
        <v>15</v>
      </c>
      <c r="C21" s="24"/>
      <c r="D21" s="23"/>
      <c r="E21" s="24"/>
      <c r="F21" s="23"/>
      <c r="G21" s="24"/>
      <c r="H21" s="23"/>
      <c r="I21" s="24"/>
      <c r="J21" s="23"/>
      <c r="K21" s="24"/>
      <c r="L21" s="25"/>
    </row>
    <row r="22" spans="1:12" ht="16.5" thickBot="1" x14ac:dyDescent="0.3">
      <c r="A22" s="113"/>
      <c r="B22" s="26" t="s">
        <v>16</v>
      </c>
      <c r="C22" s="27"/>
      <c r="D22" s="28"/>
      <c r="E22" s="27"/>
      <c r="F22" s="28"/>
      <c r="G22" s="27"/>
      <c r="H22" s="28"/>
      <c r="I22" s="27"/>
      <c r="J22" s="28"/>
      <c r="K22" s="27"/>
      <c r="L22" s="29"/>
    </row>
    <row r="23" spans="1:12" ht="16.5" thickBot="1" x14ac:dyDescent="0.3">
      <c r="A23" s="100" t="s">
        <v>17</v>
      </c>
      <c r="B23" s="101"/>
      <c r="C23" s="101"/>
      <c r="D23" s="101"/>
      <c r="E23" s="101"/>
      <c r="F23" s="101"/>
      <c r="G23" s="101"/>
      <c r="H23" s="101"/>
      <c r="I23" s="101"/>
      <c r="J23" s="101"/>
      <c r="K23" s="101"/>
      <c r="L23" s="102"/>
    </row>
    <row r="24" spans="1:12" ht="16.5" thickBot="1" x14ac:dyDescent="0.3">
      <c r="A24" s="30" t="s">
        <v>88</v>
      </c>
      <c r="B24" s="31" t="s">
        <v>46</v>
      </c>
      <c r="C24" s="32" t="str">
        <f t="shared" ref="C24:L24" si="0">IF(ISBLANK(C19)=TRUE, "", C19&amp;" (mg/kg)")</f>
        <v/>
      </c>
      <c r="D24" s="32" t="str">
        <f t="shared" si="0"/>
        <v/>
      </c>
      <c r="E24" s="32" t="str">
        <f t="shared" si="0"/>
        <v/>
      </c>
      <c r="F24" s="32" t="str">
        <f t="shared" si="0"/>
        <v/>
      </c>
      <c r="G24" s="32" t="str">
        <f t="shared" si="0"/>
        <v/>
      </c>
      <c r="H24" s="32" t="str">
        <f t="shared" si="0"/>
        <v/>
      </c>
      <c r="I24" s="32" t="str">
        <f t="shared" si="0"/>
        <v/>
      </c>
      <c r="J24" s="32" t="str">
        <f t="shared" si="0"/>
        <v/>
      </c>
      <c r="K24" s="32" t="str">
        <f t="shared" si="0"/>
        <v/>
      </c>
      <c r="L24" s="32" t="str">
        <f t="shared" si="0"/>
        <v/>
      </c>
    </row>
    <row r="25" spans="1:12" x14ac:dyDescent="0.25">
      <c r="A25" s="33" t="s">
        <v>89</v>
      </c>
      <c r="B25" s="65">
        <v>4</v>
      </c>
      <c r="C25" s="18"/>
      <c r="D25" s="19"/>
      <c r="E25" s="18"/>
      <c r="F25" s="19"/>
      <c r="G25" s="18"/>
      <c r="H25" s="19"/>
      <c r="I25" s="18"/>
      <c r="J25" s="19"/>
      <c r="K25" s="18"/>
      <c r="L25" s="20"/>
    </row>
    <row r="26" spans="1:12" x14ac:dyDescent="0.25">
      <c r="A26" s="34" t="s">
        <v>90</v>
      </c>
      <c r="B26" s="35">
        <v>3.44</v>
      </c>
      <c r="C26" s="24"/>
      <c r="D26" s="23"/>
      <c r="E26" s="24"/>
      <c r="F26" s="23"/>
      <c r="G26" s="24"/>
      <c r="H26" s="23"/>
      <c r="I26" s="24"/>
      <c r="J26" s="23"/>
      <c r="K26" s="24"/>
      <c r="L26" s="25"/>
    </row>
    <row r="27" spans="1:12" x14ac:dyDescent="0.25">
      <c r="A27" s="34" t="s">
        <v>91</v>
      </c>
      <c r="B27" s="35">
        <v>3.68</v>
      </c>
      <c r="C27" s="24"/>
      <c r="D27" s="23"/>
      <c r="E27" s="24"/>
      <c r="F27" s="23"/>
      <c r="G27" s="24"/>
      <c r="H27" s="23"/>
      <c r="I27" s="24"/>
      <c r="J27" s="23"/>
      <c r="K27" s="24"/>
      <c r="L27" s="25"/>
    </row>
    <row r="28" spans="1:12" x14ac:dyDescent="0.25">
      <c r="A28" s="34" t="s">
        <v>92</v>
      </c>
      <c r="B28" s="35">
        <v>0.15</v>
      </c>
      <c r="C28" s="24"/>
      <c r="D28" s="23"/>
      <c r="E28" s="24"/>
      <c r="F28" s="23"/>
      <c r="G28" s="24"/>
      <c r="H28" s="23"/>
      <c r="I28" s="24"/>
      <c r="J28" s="23"/>
      <c r="K28" s="24"/>
      <c r="L28" s="25"/>
    </row>
    <row r="29" spans="1:12" x14ac:dyDescent="0.25">
      <c r="A29" s="34" t="s">
        <v>93</v>
      </c>
      <c r="B29" s="75">
        <v>2.4</v>
      </c>
      <c r="C29" s="24"/>
      <c r="D29" s="23"/>
      <c r="E29" s="24"/>
      <c r="F29" s="23"/>
      <c r="G29" s="24"/>
      <c r="H29" s="23"/>
      <c r="I29" s="24"/>
      <c r="J29" s="23"/>
      <c r="K29" s="24"/>
      <c r="L29" s="25"/>
    </row>
    <row r="30" spans="1:12" x14ac:dyDescent="0.25">
      <c r="A30" s="34" t="s">
        <v>94</v>
      </c>
      <c r="B30" s="75">
        <v>2.4</v>
      </c>
      <c r="C30" s="24"/>
      <c r="D30" s="23"/>
      <c r="E30" s="24"/>
      <c r="F30" s="23"/>
      <c r="G30" s="24"/>
      <c r="H30" s="23"/>
      <c r="I30" s="24"/>
      <c r="J30" s="23"/>
      <c r="K30" s="24"/>
      <c r="L30" s="25"/>
    </row>
    <row r="31" spans="1:12" x14ac:dyDescent="0.25">
      <c r="A31" s="59" t="s">
        <v>95</v>
      </c>
      <c r="B31" s="66">
        <v>2.1800000000000002</v>
      </c>
      <c r="C31" s="60"/>
      <c r="D31" s="61"/>
      <c r="E31" s="60"/>
      <c r="F31" s="61"/>
      <c r="G31" s="60"/>
      <c r="H31" s="61"/>
      <c r="I31" s="60"/>
      <c r="J31" s="61"/>
      <c r="K31" s="60"/>
      <c r="L31" s="62"/>
    </row>
    <row r="32" spans="1:12" x14ac:dyDescent="0.25">
      <c r="A32" s="59" t="s">
        <v>96</v>
      </c>
      <c r="B32" s="66">
        <v>0.18</v>
      </c>
      <c r="C32" s="60"/>
      <c r="D32" s="61"/>
      <c r="E32" s="60"/>
      <c r="F32" s="61"/>
      <c r="G32" s="60"/>
      <c r="H32" s="61"/>
      <c r="I32" s="60"/>
      <c r="J32" s="61"/>
      <c r="K32" s="60"/>
      <c r="L32" s="62"/>
    </row>
    <row r="33" spans="1:12" x14ac:dyDescent="0.25">
      <c r="A33" s="59" t="s">
        <v>97</v>
      </c>
      <c r="B33" s="66">
        <v>0.67</v>
      </c>
      <c r="C33" s="60"/>
      <c r="D33" s="61"/>
      <c r="E33" s="60"/>
      <c r="F33" s="61"/>
      <c r="G33" s="60"/>
      <c r="H33" s="61"/>
      <c r="I33" s="60"/>
      <c r="J33" s="61"/>
      <c r="K33" s="60"/>
      <c r="L33" s="62"/>
    </row>
    <row r="34" spans="1:12" x14ac:dyDescent="0.25">
      <c r="A34" s="63" t="s">
        <v>98</v>
      </c>
      <c r="B34" s="66">
        <v>1</v>
      </c>
      <c r="C34" s="60"/>
      <c r="D34" s="61"/>
      <c r="E34" s="60"/>
      <c r="F34" s="61"/>
      <c r="G34" s="60"/>
      <c r="H34" s="61"/>
      <c r="I34" s="60"/>
      <c r="J34" s="61"/>
      <c r="K34" s="60"/>
      <c r="L34" s="62"/>
    </row>
    <row r="35" spans="1:12" x14ac:dyDescent="0.25">
      <c r="A35" s="59" t="s">
        <v>99</v>
      </c>
      <c r="B35" s="66">
        <v>0.02</v>
      </c>
      <c r="C35" s="60"/>
      <c r="D35" s="61"/>
      <c r="E35" s="60"/>
      <c r="F35" s="61"/>
      <c r="G35" s="60"/>
      <c r="H35" s="61"/>
      <c r="I35" s="60"/>
      <c r="J35" s="61"/>
      <c r="K35" s="60"/>
      <c r="L35" s="62"/>
    </row>
    <row r="36" spans="1:12" x14ac:dyDescent="0.25">
      <c r="A36" s="59" t="s">
        <v>100</v>
      </c>
      <c r="B36" s="66">
        <v>0.11</v>
      </c>
      <c r="C36" s="60"/>
      <c r="D36" s="61"/>
      <c r="E36" s="60"/>
      <c r="F36" s="61"/>
      <c r="G36" s="60"/>
      <c r="H36" s="61"/>
      <c r="I36" s="60"/>
      <c r="J36" s="61"/>
      <c r="K36" s="60"/>
      <c r="L36" s="62"/>
    </row>
    <row r="37" spans="1:12" ht="16.5" thickBot="1" x14ac:dyDescent="0.3">
      <c r="A37" s="59" t="s">
        <v>101</v>
      </c>
      <c r="B37" s="66">
        <v>0.89</v>
      </c>
      <c r="C37" s="60"/>
      <c r="D37" s="61"/>
      <c r="E37" s="60"/>
      <c r="F37" s="61"/>
      <c r="G37" s="60"/>
      <c r="H37" s="61"/>
      <c r="I37" s="60"/>
      <c r="J37" s="61"/>
      <c r="K37" s="60"/>
      <c r="L37" s="62"/>
    </row>
    <row r="38" spans="1:12" ht="16.5" thickBot="1" x14ac:dyDescent="0.3">
      <c r="A38" s="100" t="s">
        <v>114</v>
      </c>
      <c r="B38" s="101"/>
      <c r="C38" s="101"/>
      <c r="D38" s="101"/>
      <c r="E38" s="101"/>
      <c r="F38" s="101"/>
      <c r="G38" s="101"/>
      <c r="H38" s="101"/>
      <c r="I38" s="101"/>
      <c r="J38" s="101"/>
      <c r="K38" s="101"/>
      <c r="L38" s="102"/>
    </row>
    <row r="39" spans="1:12" ht="16.5" thickBot="1" x14ac:dyDescent="0.3">
      <c r="A39" s="30" t="s">
        <v>88</v>
      </c>
      <c r="B39" s="38" t="s">
        <v>46</v>
      </c>
      <c r="C39" s="39" t="str">
        <f t="shared" ref="C39:L39" si="1">IF(ISBLANK(C19)=TRUE, "", C19&amp;" (mg/kg)")</f>
        <v/>
      </c>
      <c r="D39" s="39" t="str">
        <f t="shared" si="1"/>
        <v/>
      </c>
      <c r="E39" s="39" t="str">
        <f t="shared" si="1"/>
        <v/>
      </c>
      <c r="F39" s="39" t="str">
        <f t="shared" si="1"/>
        <v/>
      </c>
      <c r="G39" s="39" t="str">
        <f t="shared" si="1"/>
        <v/>
      </c>
      <c r="H39" s="39" t="str">
        <f t="shared" si="1"/>
        <v/>
      </c>
      <c r="I39" s="39" t="str">
        <f t="shared" si="1"/>
        <v/>
      </c>
      <c r="J39" s="39" t="str">
        <f t="shared" si="1"/>
        <v/>
      </c>
      <c r="K39" s="39" t="str">
        <f t="shared" si="1"/>
        <v/>
      </c>
      <c r="L39" s="39" t="str">
        <f t="shared" si="1"/>
        <v/>
      </c>
    </row>
    <row r="40" spans="1:12" x14ac:dyDescent="0.25">
      <c r="A40" s="33" t="s">
        <v>89</v>
      </c>
      <c r="B40" s="65">
        <v>4</v>
      </c>
      <c r="C40" s="40">
        <f t="shared" ref="C40:C52" si="2">$C25*$B40</f>
        <v>0</v>
      </c>
      <c r="D40" s="41">
        <f t="shared" ref="D40:D52" si="3">$D25*$B40</f>
        <v>0</v>
      </c>
      <c r="E40" s="40">
        <f t="shared" ref="E40:E52" si="4">$E25*$B40</f>
        <v>0</v>
      </c>
      <c r="F40" s="40">
        <f t="shared" ref="F40:F52" si="5">$F25*$B40</f>
        <v>0</v>
      </c>
      <c r="G40" s="40">
        <f t="shared" ref="G40:G52" si="6">$G25*$B40</f>
        <v>0</v>
      </c>
      <c r="H40" s="40">
        <f t="shared" ref="H40:H52" si="7">$H25*$B40</f>
        <v>0</v>
      </c>
      <c r="I40" s="40">
        <f t="shared" ref="I40:I52" si="8">$I25*$B40</f>
        <v>0</v>
      </c>
      <c r="J40" s="40">
        <f t="shared" ref="J40:J52" si="9">$J25*$B40</f>
        <v>0</v>
      </c>
      <c r="K40" s="40">
        <f t="shared" ref="K40:K52" si="10">$K25*$B40</f>
        <v>0</v>
      </c>
      <c r="L40" s="40">
        <f t="shared" ref="L40:L52" si="11">$L25*$B40</f>
        <v>0</v>
      </c>
    </row>
    <row r="41" spans="1:12" x14ac:dyDescent="0.25">
      <c r="A41" s="34" t="s">
        <v>90</v>
      </c>
      <c r="B41" s="35">
        <v>3.44</v>
      </c>
      <c r="C41" s="40">
        <f t="shared" si="2"/>
        <v>0</v>
      </c>
      <c r="D41" s="41">
        <f t="shared" si="3"/>
        <v>0</v>
      </c>
      <c r="E41" s="40">
        <f t="shared" si="4"/>
        <v>0</v>
      </c>
      <c r="F41" s="40">
        <f t="shared" si="5"/>
        <v>0</v>
      </c>
      <c r="G41" s="40">
        <f t="shared" si="6"/>
        <v>0</v>
      </c>
      <c r="H41" s="40">
        <f t="shared" si="7"/>
        <v>0</v>
      </c>
      <c r="I41" s="40">
        <f t="shared" si="8"/>
        <v>0</v>
      </c>
      <c r="J41" s="40">
        <f t="shared" si="9"/>
        <v>0</v>
      </c>
      <c r="K41" s="40">
        <f t="shared" si="10"/>
        <v>0</v>
      </c>
      <c r="L41" s="40">
        <f t="shared" si="11"/>
        <v>0</v>
      </c>
    </row>
    <row r="42" spans="1:12" x14ac:dyDescent="0.25">
      <c r="A42" s="34" t="s">
        <v>91</v>
      </c>
      <c r="B42" s="35">
        <v>3.68</v>
      </c>
      <c r="C42" s="40">
        <f t="shared" si="2"/>
        <v>0</v>
      </c>
      <c r="D42" s="41">
        <f t="shared" si="3"/>
        <v>0</v>
      </c>
      <c r="E42" s="40">
        <f t="shared" si="4"/>
        <v>0</v>
      </c>
      <c r="F42" s="40">
        <f t="shared" si="5"/>
        <v>0</v>
      </c>
      <c r="G42" s="40">
        <f t="shared" si="6"/>
        <v>0</v>
      </c>
      <c r="H42" s="40">
        <f t="shared" si="7"/>
        <v>0</v>
      </c>
      <c r="I42" s="40">
        <f t="shared" si="8"/>
        <v>0</v>
      </c>
      <c r="J42" s="40">
        <f t="shared" si="9"/>
        <v>0</v>
      </c>
      <c r="K42" s="40">
        <f t="shared" si="10"/>
        <v>0</v>
      </c>
      <c r="L42" s="40">
        <f t="shared" si="11"/>
        <v>0</v>
      </c>
    </row>
    <row r="43" spans="1:12" x14ac:dyDescent="0.25">
      <c r="A43" s="34" t="s">
        <v>92</v>
      </c>
      <c r="B43" s="35">
        <v>0.15</v>
      </c>
      <c r="C43" s="40">
        <f t="shared" si="2"/>
        <v>0</v>
      </c>
      <c r="D43" s="41">
        <f t="shared" si="3"/>
        <v>0</v>
      </c>
      <c r="E43" s="40">
        <f t="shared" si="4"/>
        <v>0</v>
      </c>
      <c r="F43" s="40">
        <f t="shared" si="5"/>
        <v>0</v>
      </c>
      <c r="G43" s="40">
        <f t="shared" si="6"/>
        <v>0</v>
      </c>
      <c r="H43" s="40">
        <f t="shared" si="7"/>
        <v>0</v>
      </c>
      <c r="I43" s="40">
        <f t="shared" si="8"/>
        <v>0</v>
      </c>
      <c r="J43" s="40">
        <f t="shared" si="9"/>
        <v>0</v>
      </c>
      <c r="K43" s="40">
        <f t="shared" si="10"/>
        <v>0</v>
      </c>
      <c r="L43" s="40">
        <f t="shared" si="11"/>
        <v>0</v>
      </c>
    </row>
    <row r="44" spans="1:12" x14ac:dyDescent="0.25">
      <c r="A44" s="34" t="s">
        <v>93</v>
      </c>
      <c r="B44" s="75">
        <v>2.4</v>
      </c>
      <c r="C44" s="40">
        <f t="shared" si="2"/>
        <v>0</v>
      </c>
      <c r="D44" s="41">
        <f t="shared" si="3"/>
        <v>0</v>
      </c>
      <c r="E44" s="40">
        <f t="shared" si="4"/>
        <v>0</v>
      </c>
      <c r="F44" s="40">
        <f t="shared" si="5"/>
        <v>0</v>
      </c>
      <c r="G44" s="40">
        <f t="shared" si="6"/>
        <v>0</v>
      </c>
      <c r="H44" s="40">
        <f t="shared" si="7"/>
        <v>0</v>
      </c>
      <c r="I44" s="40">
        <f t="shared" si="8"/>
        <v>0</v>
      </c>
      <c r="J44" s="40">
        <f t="shared" si="9"/>
        <v>0</v>
      </c>
      <c r="K44" s="40">
        <f t="shared" si="10"/>
        <v>0</v>
      </c>
      <c r="L44" s="40">
        <f t="shared" si="11"/>
        <v>0</v>
      </c>
    </row>
    <row r="45" spans="1:12" x14ac:dyDescent="0.25">
      <c r="A45" s="34" t="s">
        <v>94</v>
      </c>
      <c r="B45" s="75">
        <v>2.4</v>
      </c>
      <c r="C45" s="40">
        <f t="shared" si="2"/>
        <v>0</v>
      </c>
      <c r="D45" s="41">
        <f t="shared" si="3"/>
        <v>0</v>
      </c>
      <c r="E45" s="40">
        <f t="shared" si="4"/>
        <v>0</v>
      </c>
      <c r="F45" s="40">
        <f t="shared" si="5"/>
        <v>0</v>
      </c>
      <c r="G45" s="40">
        <f t="shared" si="6"/>
        <v>0</v>
      </c>
      <c r="H45" s="40">
        <f t="shared" si="7"/>
        <v>0</v>
      </c>
      <c r="I45" s="40">
        <f t="shared" si="8"/>
        <v>0</v>
      </c>
      <c r="J45" s="40">
        <f t="shared" si="9"/>
        <v>0</v>
      </c>
      <c r="K45" s="40">
        <f t="shared" si="10"/>
        <v>0</v>
      </c>
      <c r="L45" s="40">
        <f t="shared" si="11"/>
        <v>0</v>
      </c>
    </row>
    <row r="46" spans="1:12" x14ac:dyDescent="0.25">
      <c r="A46" s="59" t="s">
        <v>95</v>
      </c>
      <c r="B46" s="66">
        <v>2.1800000000000002</v>
      </c>
      <c r="C46" s="40">
        <f t="shared" si="2"/>
        <v>0</v>
      </c>
      <c r="D46" s="41">
        <f t="shared" si="3"/>
        <v>0</v>
      </c>
      <c r="E46" s="40">
        <f t="shared" si="4"/>
        <v>0</v>
      </c>
      <c r="F46" s="40">
        <f t="shared" si="5"/>
        <v>0</v>
      </c>
      <c r="G46" s="40">
        <f t="shared" si="6"/>
        <v>0</v>
      </c>
      <c r="H46" s="40">
        <f t="shared" si="7"/>
        <v>0</v>
      </c>
      <c r="I46" s="40">
        <f t="shared" si="8"/>
        <v>0</v>
      </c>
      <c r="J46" s="40">
        <f t="shared" si="9"/>
        <v>0</v>
      </c>
      <c r="K46" s="40">
        <f t="shared" si="10"/>
        <v>0</v>
      </c>
      <c r="L46" s="40">
        <f t="shared" si="11"/>
        <v>0</v>
      </c>
    </row>
    <row r="47" spans="1:12" x14ac:dyDescent="0.25">
      <c r="A47" s="59" t="s">
        <v>96</v>
      </c>
      <c r="B47" s="66">
        <v>0.18</v>
      </c>
      <c r="C47" s="40">
        <f t="shared" si="2"/>
        <v>0</v>
      </c>
      <c r="D47" s="41">
        <f t="shared" si="3"/>
        <v>0</v>
      </c>
      <c r="E47" s="40">
        <f t="shared" si="4"/>
        <v>0</v>
      </c>
      <c r="F47" s="40">
        <f t="shared" si="5"/>
        <v>0</v>
      </c>
      <c r="G47" s="40">
        <f t="shared" si="6"/>
        <v>0</v>
      </c>
      <c r="H47" s="40">
        <f t="shared" si="7"/>
        <v>0</v>
      </c>
      <c r="I47" s="40">
        <f t="shared" si="8"/>
        <v>0</v>
      </c>
      <c r="J47" s="40">
        <f t="shared" si="9"/>
        <v>0</v>
      </c>
      <c r="K47" s="40">
        <f t="shared" si="10"/>
        <v>0</v>
      </c>
      <c r="L47" s="40">
        <f t="shared" si="11"/>
        <v>0</v>
      </c>
    </row>
    <row r="48" spans="1:12" x14ac:dyDescent="0.25">
      <c r="A48" s="59" t="s">
        <v>97</v>
      </c>
      <c r="B48" s="66">
        <v>0.67</v>
      </c>
      <c r="C48" s="40">
        <f t="shared" si="2"/>
        <v>0</v>
      </c>
      <c r="D48" s="41">
        <f t="shared" si="3"/>
        <v>0</v>
      </c>
      <c r="E48" s="40">
        <f t="shared" si="4"/>
        <v>0</v>
      </c>
      <c r="F48" s="40">
        <f t="shared" si="5"/>
        <v>0</v>
      </c>
      <c r="G48" s="40">
        <f t="shared" si="6"/>
        <v>0</v>
      </c>
      <c r="H48" s="40">
        <f t="shared" si="7"/>
        <v>0</v>
      </c>
      <c r="I48" s="40">
        <f t="shared" si="8"/>
        <v>0</v>
      </c>
      <c r="J48" s="40">
        <f t="shared" si="9"/>
        <v>0</v>
      </c>
      <c r="K48" s="40">
        <f t="shared" si="10"/>
        <v>0</v>
      </c>
      <c r="L48" s="40">
        <f t="shared" si="11"/>
        <v>0</v>
      </c>
    </row>
    <row r="49" spans="1:12" x14ac:dyDescent="0.25">
      <c r="A49" s="63" t="s">
        <v>98</v>
      </c>
      <c r="B49" s="66">
        <v>1</v>
      </c>
      <c r="C49" s="40">
        <f t="shared" si="2"/>
        <v>0</v>
      </c>
      <c r="D49" s="41">
        <f t="shared" si="3"/>
        <v>0</v>
      </c>
      <c r="E49" s="40">
        <f t="shared" si="4"/>
        <v>0</v>
      </c>
      <c r="F49" s="40">
        <f t="shared" si="5"/>
        <v>0</v>
      </c>
      <c r="G49" s="40">
        <f t="shared" si="6"/>
        <v>0</v>
      </c>
      <c r="H49" s="40">
        <f t="shared" si="7"/>
        <v>0</v>
      </c>
      <c r="I49" s="40">
        <f t="shared" si="8"/>
        <v>0</v>
      </c>
      <c r="J49" s="40">
        <f t="shared" si="9"/>
        <v>0</v>
      </c>
      <c r="K49" s="40">
        <f t="shared" si="10"/>
        <v>0</v>
      </c>
      <c r="L49" s="40">
        <f t="shared" si="11"/>
        <v>0</v>
      </c>
    </row>
    <row r="50" spans="1:12" x14ac:dyDescent="0.25">
      <c r="A50" s="59" t="s">
        <v>99</v>
      </c>
      <c r="B50" s="66">
        <v>0.02</v>
      </c>
      <c r="C50" s="40">
        <f t="shared" si="2"/>
        <v>0</v>
      </c>
      <c r="D50" s="41">
        <f t="shared" si="3"/>
        <v>0</v>
      </c>
      <c r="E50" s="40">
        <f t="shared" si="4"/>
        <v>0</v>
      </c>
      <c r="F50" s="40">
        <f t="shared" si="5"/>
        <v>0</v>
      </c>
      <c r="G50" s="40">
        <f t="shared" si="6"/>
        <v>0</v>
      </c>
      <c r="H50" s="40">
        <f t="shared" si="7"/>
        <v>0</v>
      </c>
      <c r="I50" s="40">
        <f t="shared" si="8"/>
        <v>0</v>
      </c>
      <c r="J50" s="40">
        <f t="shared" si="9"/>
        <v>0</v>
      </c>
      <c r="K50" s="40">
        <f t="shared" si="10"/>
        <v>0</v>
      </c>
      <c r="L50" s="40">
        <f t="shared" si="11"/>
        <v>0</v>
      </c>
    </row>
    <row r="51" spans="1:12" x14ac:dyDescent="0.25">
      <c r="A51" s="59" t="s">
        <v>100</v>
      </c>
      <c r="B51" s="66">
        <v>0.11</v>
      </c>
      <c r="C51" s="40">
        <f t="shared" si="2"/>
        <v>0</v>
      </c>
      <c r="D51" s="41">
        <f t="shared" si="3"/>
        <v>0</v>
      </c>
      <c r="E51" s="40">
        <f t="shared" si="4"/>
        <v>0</v>
      </c>
      <c r="F51" s="40">
        <f t="shared" si="5"/>
        <v>0</v>
      </c>
      <c r="G51" s="40">
        <f t="shared" si="6"/>
        <v>0</v>
      </c>
      <c r="H51" s="40">
        <f t="shared" si="7"/>
        <v>0</v>
      </c>
      <c r="I51" s="40">
        <f t="shared" si="8"/>
        <v>0</v>
      </c>
      <c r="J51" s="40">
        <f t="shared" si="9"/>
        <v>0</v>
      </c>
      <c r="K51" s="40">
        <f t="shared" si="10"/>
        <v>0</v>
      </c>
      <c r="L51" s="40">
        <f t="shared" si="11"/>
        <v>0</v>
      </c>
    </row>
    <row r="52" spans="1:12" ht="16.5" thickBot="1" x14ac:dyDescent="0.3">
      <c r="A52" s="59" t="s">
        <v>101</v>
      </c>
      <c r="B52" s="66">
        <v>0.89</v>
      </c>
      <c r="C52" s="40">
        <f t="shared" si="2"/>
        <v>0</v>
      </c>
      <c r="D52" s="41">
        <f t="shared" si="3"/>
        <v>0</v>
      </c>
      <c r="E52" s="40">
        <f t="shared" si="4"/>
        <v>0</v>
      </c>
      <c r="F52" s="40">
        <f t="shared" si="5"/>
        <v>0</v>
      </c>
      <c r="G52" s="40">
        <f t="shared" si="6"/>
        <v>0</v>
      </c>
      <c r="H52" s="40">
        <f t="shared" si="7"/>
        <v>0</v>
      </c>
      <c r="I52" s="40">
        <f t="shared" si="8"/>
        <v>0</v>
      </c>
      <c r="J52" s="40">
        <f t="shared" si="9"/>
        <v>0</v>
      </c>
      <c r="K52" s="40">
        <f t="shared" si="10"/>
        <v>0</v>
      </c>
      <c r="L52" s="40">
        <f t="shared" si="11"/>
        <v>0</v>
      </c>
    </row>
    <row r="53" spans="1:12" ht="16.5" thickBot="1" x14ac:dyDescent="0.3">
      <c r="A53" s="100" t="s">
        <v>18</v>
      </c>
      <c r="B53" s="101"/>
      <c r="C53" s="101"/>
      <c r="D53" s="101"/>
      <c r="E53" s="101"/>
      <c r="F53" s="101"/>
      <c r="G53" s="101"/>
      <c r="H53" s="101"/>
      <c r="I53" s="101"/>
      <c r="J53" s="101"/>
      <c r="K53" s="101"/>
      <c r="L53" s="102"/>
    </row>
    <row r="54" spans="1:12" ht="16.5" thickBot="1" x14ac:dyDescent="0.3">
      <c r="A54" s="114" t="s">
        <v>115</v>
      </c>
      <c r="B54" s="115"/>
      <c r="C54" s="42">
        <f t="shared" ref="C54:L54" si="12">SUM(C40:C52)</f>
        <v>0</v>
      </c>
      <c r="D54" s="42">
        <f t="shared" si="12"/>
        <v>0</v>
      </c>
      <c r="E54" s="42">
        <f t="shared" si="12"/>
        <v>0</v>
      </c>
      <c r="F54" s="42">
        <f t="shared" si="12"/>
        <v>0</v>
      </c>
      <c r="G54" s="42">
        <f t="shared" si="12"/>
        <v>0</v>
      </c>
      <c r="H54" s="42">
        <f t="shared" si="12"/>
        <v>0</v>
      </c>
      <c r="I54" s="42">
        <f t="shared" si="12"/>
        <v>0</v>
      </c>
      <c r="J54" s="42">
        <f t="shared" si="12"/>
        <v>0</v>
      </c>
      <c r="K54" s="42">
        <f t="shared" si="12"/>
        <v>0</v>
      </c>
      <c r="L54" s="42">
        <f t="shared" si="12"/>
        <v>0</v>
      </c>
    </row>
    <row r="55" spans="1:12" ht="16.5" thickBot="1" x14ac:dyDescent="0.3">
      <c r="A55" s="100" t="s">
        <v>19</v>
      </c>
      <c r="B55" s="101"/>
      <c r="C55" s="101"/>
      <c r="D55" s="101"/>
      <c r="E55" s="101"/>
      <c r="F55" s="101"/>
      <c r="G55" s="101"/>
      <c r="H55" s="101"/>
      <c r="I55" s="101"/>
      <c r="J55" s="101"/>
      <c r="K55" s="101"/>
      <c r="L55" s="102"/>
    </row>
    <row r="56" spans="1:12" ht="16.5" thickBot="1" x14ac:dyDescent="0.3">
      <c r="A56" s="90" t="s">
        <v>20</v>
      </c>
      <c r="B56" s="91"/>
      <c r="C56" s="31" t="str">
        <f t="shared" ref="C56:L56" si="13">IF(ISBLANK(C19)=TRUE, "", C19&amp;" (mg/kg)")</f>
        <v/>
      </c>
      <c r="D56" s="31" t="str">
        <f t="shared" si="13"/>
        <v/>
      </c>
      <c r="E56" s="31" t="str">
        <f t="shared" si="13"/>
        <v/>
      </c>
      <c r="F56" s="31" t="str">
        <f t="shared" si="13"/>
        <v/>
      </c>
      <c r="G56" s="31" t="str">
        <f t="shared" si="13"/>
        <v/>
      </c>
      <c r="H56" s="31" t="str">
        <f t="shared" si="13"/>
        <v/>
      </c>
      <c r="I56" s="31" t="str">
        <f t="shared" si="13"/>
        <v/>
      </c>
      <c r="J56" s="31" t="str">
        <f t="shared" si="13"/>
        <v/>
      </c>
      <c r="K56" s="31" t="str">
        <f t="shared" si="13"/>
        <v/>
      </c>
      <c r="L56" s="31" t="str">
        <f t="shared" si="13"/>
        <v/>
      </c>
    </row>
    <row r="57" spans="1:12" ht="33.950000000000003" customHeight="1" thickBot="1" x14ac:dyDescent="0.3">
      <c r="A57" s="92" t="s">
        <v>111</v>
      </c>
      <c r="B57" s="93"/>
      <c r="C57" s="43" t="str">
        <f>IF((INT(C54*1000))/1000&gt;C13, "EXCEEDS", "OK")</f>
        <v>OK</v>
      </c>
      <c r="D57" s="44" t="str">
        <f>IF((INT(D54*1000))/1000&gt;C13, "EXCEEDS", "OK")</f>
        <v>OK</v>
      </c>
      <c r="E57" s="45" t="str">
        <f>IF((INT(E54*1000))/1000&gt;C13, "EXCEEDS", "OK")</f>
        <v>OK</v>
      </c>
      <c r="F57" s="44" t="str">
        <f>IF((INT(F54*1000))/1000&gt;C13, "EXCEEDS", "OK")</f>
        <v>OK</v>
      </c>
      <c r="G57" s="45" t="str">
        <f>IF((INT(G54*1000))/1000&gt;C13, "EXCEEDS", "OK")</f>
        <v>OK</v>
      </c>
      <c r="H57" s="44" t="str">
        <f>IF((INT(H54*1000))/1000&gt;C13, "EXCEEDS", "OK")</f>
        <v>OK</v>
      </c>
      <c r="I57" s="45" t="str">
        <f>IF((INT(I54*1000))/1000&gt;C13, "EXCEEDS", "OK")</f>
        <v>OK</v>
      </c>
      <c r="J57" s="44" t="str">
        <f>IF((INT(J54*1000))/1000&gt;C13, "EXCEEDS", "OK")</f>
        <v>OK</v>
      </c>
      <c r="K57" s="45" t="str">
        <f>IF((INT(K54*1000))/1000&gt;C13, "EXCEEDS", "OK")</f>
        <v>OK</v>
      </c>
      <c r="L57" s="44" t="str">
        <f>IF((INT(L54*1000))/1000&gt;C13, "EXCEEDS", "OK")</f>
        <v>OK</v>
      </c>
    </row>
    <row r="58" spans="1:12" ht="32.1" customHeight="1" thickBot="1" x14ac:dyDescent="0.3">
      <c r="A58" s="92" t="s">
        <v>112</v>
      </c>
      <c r="B58" s="93"/>
      <c r="C58" s="43" t="str">
        <f>IF((INT(C54*1000))/1000&gt;C14, "EXCEEDS", "OK")</f>
        <v>OK</v>
      </c>
      <c r="D58" s="44" t="str">
        <f>IF((INT(D54*1000))/1000&gt;C14, "EXCEEDS", "OK")</f>
        <v>OK</v>
      </c>
      <c r="E58" s="45" t="str">
        <f>IF((INT(E54*1000))/1000&gt;C14, "EXCEEDS", "OK")</f>
        <v>OK</v>
      </c>
      <c r="F58" s="44" t="str">
        <f>IF((INT(F54*1000))/1000&gt;C14, "EXCEEDS", "OK")</f>
        <v>OK</v>
      </c>
      <c r="G58" s="45" t="str">
        <f>IF((INT(G54*1000))/1000&gt;C14, "EXCEEDS", "OK")</f>
        <v>OK</v>
      </c>
      <c r="H58" s="44" t="str">
        <f>IF((INT(H54*1000))/1000&gt;C14, "EXCEEDS", "OK")</f>
        <v>OK</v>
      </c>
      <c r="I58" s="45" t="str">
        <f>IF((INT(I54*1000))/1000&gt;C14, "EXCEEDS", "OK")</f>
        <v>OK</v>
      </c>
      <c r="J58" s="44" t="str">
        <f>IF((INT(J54*1000))/1000&gt;C14, "EXCEEDS", "OK")</f>
        <v>OK</v>
      </c>
      <c r="K58" s="45" t="str">
        <f>IF((INT(K54*1000))/1000&gt;C14, "EXCEEDS", "OK")</f>
        <v>OK</v>
      </c>
      <c r="L58" s="44" t="str">
        <f>IF((INT(L54*1000))/1000&gt;C14, "EXCEEDS", "OK")</f>
        <v>OK</v>
      </c>
    </row>
    <row r="59" spans="1:12" ht="16.5" thickBot="1" x14ac:dyDescent="0.3">
      <c r="A59" s="92" t="str">
        <f>IF(ISBLANK(C15)=FALSE, "The Alternative SCTL?", "No Alternative SCTL Given")</f>
        <v>No Alternative SCTL Given</v>
      </c>
      <c r="B59" s="93"/>
      <c r="C59" s="43" t="str">
        <f>IF(ISNUMBER(C15)=TRUE,IF((INT(C54*1000))/1000&gt;C15,"EXCEEDS","OK"), "N/A")</f>
        <v>N/A</v>
      </c>
      <c r="D59" s="44" t="str">
        <f>IF(ISNUMBER(C15)=TRUE,IF((INT(D54*1000))/1000&gt;C15,"EXCEEDS","OK"), "N/A")</f>
        <v>N/A</v>
      </c>
      <c r="E59" s="45" t="str">
        <f>IF(ISNUMBER(C15)=TRUE,IF((INT(E54*1000))/1000&gt;C15,"EXCEEDS","OK"), "N/A")</f>
        <v>N/A</v>
      </c>
      <c r="F59" s="44" t="str">
        <f>IF(ISNUMBER(C15)=TRUE,IF((INT(F54*1000))/1000&gt;C15,"EXCEEDS","OK"), "N/A")</f>
        <v>N/A</v>
      </c>
      <c r="G59" s="45" t="str">
        <f>IF(ISNUMBER(C15)=TRUE,IF((INT(G54*1000))/1000&gt;C15,"EXCEEDS","OK"), "N/A")</f>
        <v>N/A</v>
      </c>
      <c r="H59" s="44" t="str">
        <f>IF(ISNUMBER(C15)=TRUE,IF((INT(H54*1000))/1000&gt;C15,"EXCEEDS","OK"), "N/A")</f>
        <v>N/A</v>
      </c>
      <c r="I59" s="45" t="str">
        <f>IF(ISNUMBER(C15)=TRUE,IF((INT(I54*1000))/1000&gt;C15,"EXCEEDS","OK"), "N/A")</f>
        <v>N/A</v>
      </c>
      <c r="J59" s="44" t="str">
        <f>IF(ISNUMBER(C15)=TRUE,IF((INT(J54*1000))/1000&gt;C15,"EXCEEDS","OK"), "N/A")</f>
        <v>N/A</v>
      </c>
      <c r="K59" s="45" t="str">
        <f>IF(ISNUMBER(C15)=TRUE,IF((INT(K54*1000))/1000&gt;C15,"EXCEEDS","OK"), "N/A")</f>
        <v>N/A</v>
      </c>
      <c r="L59" s="44" t="str">
        <f>IF(ISNUMBER(C15)=TRUE,IF((INT(L54*1000))/1000&gt;C15,"EXCEEDS","OK"), "N/A")</f>
        <v>N/A</v>
      </c>
    </row>
    <row r="60" spans="1:12" ht="16.5" thickBot="1" x14ac:dyDescent="0.3">
      <c r="A60" s="92" t="str">
        <f>IF(ISBLANK(C16)=FALSE, "The Site Specific Background?", "No Site Specific Background Given")</f>
        <v>No Site Specific Background Given</v>
      </c>
      <c r="B60" s="93"/>
      <c r="C60" s="46" t="str">
        <f>IF(ISNUMBER(C16)=TRUE,IF((INT(C54*1000))/1000&gt;C16,"EXCEEDS","OK"), "N/A")</f>
        <v>N/A</v>
      </c>
      <c r="D60" s="47" t="str">
        <f>IF(ISNUMBER(C16)=TRUE,IF((INT(D54*1000))/1000&gt;C16,"EXCEEDS","OK"), "N/A")</f>
        <v>N/A</v>
      </c>
      <c r="E60" s="48" t="str">
        <f>IF(ISNUMBER(C16)=TRUE,IF((INT(E54*1000))/1000&gt;C16,"EXCEEDS","OK"), "N/A")</f>
        <v>N/A</v>
      </c>
      <c r="F60" s="47" t="str">
        <f>IF(ISNUMBER(C16)=TRUE,IF((INT(F54*1000))/1000&gt;C16,"EXCEEDS","OK"), "N/A")</f>
        <v>N/A</v>
      </c>
      <c r="G60" s="48" t="str">
        <f>IF(ISNUMBER(C16)=TRUE,IF((INT(G54*1000))/1000&gt;C16,"EXCEEDS","OK"), "N/A")</f>
        <v>N/A</v>
      </c>
      <c r="H60" s="47" t="str">
        <f>IF(ISNUMBER(C16)=TRUE,IF((INT(H54*1000))/1000&gt;C16,"EXCEEDS","OK"), "N/A")</f>
        <v>N/A</v>
      </c>
      <c r="I60" s="48" t="str">
        <f>IF(ISNUMBER(C16)=TRUE,IF((INT(I54*1000))/1000&gt;C16,"EXCEEDS","OK"), "N/A")</f>
        <v>N/A</v>
      </c>
      <c r="J60" s="47" t="str">
        <f>IF(ISNUMBER(C16)=TRUE,IF((INT(J54*1000))/1000&gt;C16,"EXCEEDS","OK"), "N/A")</f>
        <v>N/A</v>
      </c>
      <c r="K60" s="48" t="str">
        <f>IF(ISNUMBER(C16)=TRUE,IF((INT(K54*1000))/1000&gt;C16,"EXCEEDS","OK"), "N/A")</f>
        <v>N/A</v>
      </c>
      <c r="L60" s="47" t="str">
        <f>IF(ISNUMBER(C16)=TRUE,IF((INT(L54*1000))/1000&gt;C16,"EXCEEDS","OK"), "N/A")</f>
        <v>N/A</v>
      </c>
    </row>
    <row r="61" spans="1:12" x14ac:dyDescent="0.25">
      <c r="A61" s="49"/>
      <c r="B61" s="49"/>
      <c r="C61" s="50"/>
      <c r="D61" s="50"/>
      <c r="E61" s="50"/>
      <c r="F61" s="50"/>
      <c r="G61" s="50"/>
      <c r="H61" s="50"/>
      <c r="I61" s="50"/>
      <c r="J61" s="50"/>
      <c r="K61" s="50"/>
      <c r="L61" s="50"/>
    </row>
    <row r="62" spans="1:12" ht="16.5" thickBot="1" x14ac:dyDescent="0.3">
      <c r="A62" s="1"/>
      <c r="B62" s="51"/>
      <c r="C62" s="1"/>
      <c r="D62" s="1"/>
      <c r="E62" s="1"/>
      <c r="F62" s="1"/>
      <c r="G62" s="1"/>
      <c r="H62" s="1"/>
      <c r="I62" s="1"/>
      <c r="J62" s="1"/>
      <c r="K62" s="1"/>
      <c r="L62" s="1"/>
    </row>
    <row r="63" spans="1:12" x14ac:dyDescent="0.25">
      <c r="A63" s="94" t="s">
        <v>113</v>
      </c>
      <c r="B63" s="95"/>
      <c r="C63" s="95"/>
      <c r="D63" s="95"/>
      <c r="E63" s="96"/>
      <c r="F63" s="1"/>
      <c r="G63" s="1"/>
      <c r="H63" s="1"/>
      <c r="I63" s="1"/>
      <c r="J63" s="1"/>
      <c r="K63" s="1"/>
      <c r="L63" s="1"/>
    </row>
    <row r="64" spans="1:12" ht="16.5" thickBot="1" x14ac:dyDescent="0.3">
      <c r="A64" s="97"/>
      <c r="B64" s="98"/>
      <c r="C64" s="98"/>
      <c r="D64" s="98"/>
      <c r="E64" s="99"/>
      <c r="F64" s="1"/>
      <c r="G64" s="1"/>
      <c r="H64" s="1"/>
      <c r="I64" s="1"/>
      <c r="J64" s="1"/>
      <c r="K64" s="1"/>
      <c r="L64" s="1"/>
    </row>
    <row r="65" spans="1:12" x14ac:dyDescent="0.25">
      <c r="A65" s="1"/>
      <c r="B65" s="1"/>
      <c r="C65" s="1"/>
      <c r="D65" s="1"/>
      <c r="E65" s="1"/>
      <c r="F65" s="1"/>
      <c r="G65" s="1"/>
      <c r="H65" s="1"/>
      <c r="I65" s="1"/>
      <c r="J65" s="1"/>
      <c r="K65" s="1"/>
      <c r="L65" s="1"/>
    </row>
    <row r="66" spans="1:12" x14ac:dyDescent="0.25">
      <c r="A66" s="89" t="s">
        <v>21</v>
      </c>
      <c r="B66" s="89"/>
      <c r="C66" s="89"/>
      <c r="D66" s="89"/>
      <c r="E66" s="89"/>
      <c r="F66" s="1"/>
      <c r="G66" s="1"/>
      <c r="H66" s="1"/>
      <c r="I66" s="1"/>
      <c r="J66" s="1"/>
      <c r="K66" s="1"/>
      <c r="L66" s="1"/>
    </row>
    <row r="67" spans="1:12" ht="30" x14ac:dyDescent="0.25">
      <c r="A67" s="52" t="s">
        <v>22</v>
      </c>
      <c r="B67" s="53" t="s">
        <v>23</v>
      </c>
      <c r="C67" s="52" t="s">
        <v>24</v>
      </c>
      <c r="D67" s="89" t="s">
        <v>25</v>
      </c>
      <c r="E67" s="89"/>
      <c r="F67" s="1"/>
      <c r="G67" s="1"/>
      <c r="H67" s="1"/>
      <c r="I67" s="1"/>
      <c r="J67" s="1"/>
      <c r="K67" s="1"/>
      <c r="L67" s="1"/>
    </row>
    <row r="68" spans="1:12" ht="29.25" x14ac:dyDescent="0.25">
      <c r="A68" s="54" t="s">
        <v>26</v>
      </c>
      <c r="B68" s="55" t="s">
        <v>27</v>
      </c>
      <c r="C68" s="54" t="s">
        <v>28</v>
      </c>
      <c r="D68" s="85" t="s">
        <v>29</v>
      </c>
      <c r="E68" s="85"/>
      <c r="F68" s="1"/>
      <c r="G68" s="1"/>
      <c r="H68" s="1"/>
      <c r="I68" s="1"/>
      <c r="J68" s="1"/>
      <c r="K68" s="1"/>
      <c r="L68" s="1"/>
    </row>
    <row r="69" spans="1:12" x14ac:dyDescent="0.25">
      <c r="A69" s="54" t="s">
        <v>26</v>
      </c>
      <c r="B69" s="54" t="s">
        <v>30</v>
      </c>
      <c r="C69" s="54" t="s">
        <v>31</v>
      </c>
      <c r="D69" s="85" t="s">
        <v>32</v>
      </c>
      <c r="E69" s="85"/>
      <c r="F69" s="1"/>
      <c r="G69" s="1"/>
      <c r="H69" s="1"/>
      <c r="I69" s="1"/>
      <c r="J69" s="1"/>
      <c r="K69" s="1"/>
      <c r="L69" s="1"/>
    </row>
    <row r="70" spans="1:12" x14ac:dyDescent="0.25">
      <c r="A70" s="54" t="s">
        <v>33</v>
      </c>
      <c r="B70" s="54" t="s">
        <v>34</v>
      </c>
      <c r="C70" s="54" t="s">
        <v>35</v>
      </c>
      <c r="D70" s="85" t="s">
        <v>85</v>
      </c>
      <c r="E70" s="85"/>
      <c r="F70" s="1"/>
      <c r="G70" s="1"/>
      <c r="H70" s="1"/>
      <c r="I70" s="1"/>
      <c r="J70" s="1"/>
      <c r="K70" s="1"/>
      <c r="L70" s="1"/>
    </row>
    <row r="71" spans="1:12" x14ac:dyDescent="0.25">
      <c r="A71" s="54" t="s">
        <v>36</v>
      </c>
      <c r="B71" s="54" t="s">
        <v>30</v>
      </c>
      <c r="C71" s="54" t="s">
        <v>37</v>
      </c>
      <c r="D71" s="85" t="s">
        <v>32</v>
      </c>
      <c r="E71" s="85"/>
      <c r="F71" s="1"/>
      <c r="G71" s="1"/>
      <c r="H71" s="1"/>
      <c r="I71" s="1"/>
      <c r="J71" s="1"/>
      <c r="K71" s="1"/>
      <c r="L71" s="1"/>
    </row>
    <row r="72" spans="1:12" x14ac:dyDescent="0.25">
      <c r="A72" s="54" t="s">
        <v>38</v>
      </c>
      <c r="B72" s="54" t="s">
        <v>30</v>
      </c>
      <c r="C72" s="54" t="s">
        <v>39</v>
      </c>
      <c r="D72" s="85" t="s">
        <v>32</v>
      </c>
      <c r="E72" s="85"/>
      <c r="F72" s="1"/>
      <c r="G72" s="1"/>
      <c r="H72" s="1"/>
      <c r="I72" s="1"/>
      <c r="J72" s="1"/>
      <c r="K72" s="1"/>
      <c r="L72" s="1"/>
    </row>
    <row r="73" spans="1:12" x14ac:dyDescent="0.25">
      <c r="A73" s="54" t="s">
        <v>38</v>
      </c>
      <c r="B73" s="54" t="s">
        <v>40</v>
      </c>
      <c r="C73" s="54" t="s">
        <v>41</v>
      </c>
      <c r="D73" s="85" t="s">
        <v>85</v>
      </c>
      <c r="E73" s="85"/>
      <c r="F73" s="1"/>
      <c r="G73" s="1"/>
      <c r="H73" s="1"/>
      <c r="I73" s="1"/>
      <c r="J73" s="1"/>
      <c r="K73" s="1"/>
      <c r="L73" s="1"/>
    </row>
    <row r="74" spans="1:12" ht="16.5" thickBot="1" x14ac:dyDescent="0.3">
      <c r="A74" s="1"/>
      <c r="B74" s="1"/>
      <c r="C74" s="1"/>
      <c r="D74" s="1"/>
      <c r="E74" s="1"/>
      <c r="F74" s="1"/>
      <c r="G74" s="1"/>
      <c r="H74" s="1"/>
      <c r="I74" s="1"/>
      <c r="J74" s="1"/>
      <c r="K74" s="1"/>
      <c r="L74" s="1"/>
    </row>
    <row r="75" spans="1:12" ht="41.1" customHeight="1" x14ac:dyDescent="0.25">
      <c r="A75" s="86" t="s">
        <v>158</v>
      </c>
      <c r="B75" s="87"/>
      <c r="C75" s="87"/>
      <c r="D75" s="87"/>
      <c r="E75" s="87"/>
      <c r="F75" s="87"/>
      <c r="G75" s="87"/>
      <c r="H75" s="87"/>
      <c r="I75" s="87"/>
      <c r="J75" s="87"/>
      <c r="K75" s="88"/>
      <c r="L75" s="1"/>
    </row>
    <row r="76" spans="1:12" x14ac:dyDescent="0.25">
      <c r="A76" s="76" t="s">
        <v>42</v>
      </c>
      <c r="B76" s="77"/>
      <c r="C76" s="77"/>
      <c r="D76" s="77"/>
      <c r="E76" s="77"/>
      <c r="F76" s="77"/>
      <c r="G76" s="77"/>
      <c r="H76" s="77"/>
      <c r="I76" s="77"/>
      <c r="J76" s="77"/>
      <c r="K76" s="78"/>
      <c r="L76" s="1"/>
    </row>
    <row r="77" spans="1:12" x14ac:dyDescent="0.25">
      <c r="A77" s="76" t="s">
        <v>86</v>
      </c>
      <c r="B77" s="77"/>
      <c r="C77" s="77"/>
      <c r="D77" s="77"/>
      <c r="E77" s="77"/>
      <c r="F77" s="77"/>
      <c r="G77" s="77"/>
      <c r="H77" s="77"/>
      <c r="I77" s="77"/>
      <c r="J77" s="77"/>
      <c r="K77" s="78"/>
      <c r="L77" s="1"/>
    </row>
    <row r="78" spans="1:12" x14ac:dyDescent="0.25">
      <c r="A78" s="76" t="s">
        <v>43</v>
      </c>
      <c r="B78" s="77"/>
      <c r="C78" s="77"/>
      <c r="D78" s="77"/>
      <c r="E78" s="77"/>
      <c r="F78" s="77"/>
      <c r="G78" s="77"/>
      <c r="H78" s="77"/>
      <c r="I78" s="77"/>
      <c r="J78" s="77"/>
      <c r="K78" s="78"/>
      <c r="L78" s="1"/>
    </row>
    <row r="79" spans="1:12" x14ac:dyDescent="0.25">
      <c r="A79" s="76" t="s">
        <v>44</v>
      </c>
      <c r="B79" s="77"/>
      <c r="C79" s="77"/>
      <c r="D79" s="77"/>
      <c r="E79" s="77"/>
      <c r="F79" s="77"/>
      <c r="G79" s="77"/>
      <c r="H79" s="77"/>
      <c r="I79" s="77"/>
      <c r="J79" s="77"/>
      <c r="K79" s="78"/>
      <c r="L79" s="1"/>
    </row>
    <row r="80" spans="1:12" ht="16.5" thickBot="1" x14ac:dyDescent="0.3">
      <c r="A80" s="79" t="s">
        <v>87</v>
      </c>
      <c r="B80" s="80"/>
      <c r="C80" s="80"/>
      <c r="D80" s="80"/>
      <c r="E80" s="80"/>
      <c r="F80" s="80"/>
      <c r="G80" s="80"/>
      <c r="H80" s="80"/>
      <c r="I80" s="80"/>
      <c r="J80" s="80"/>
      <c r="K80" s="81"/>
      <c r="L80" s="1"/>
    </row>
  </sheetData>
  <mergeCells count="39">
    <mergeCell ref="A15:B15"/>
    <mergeCell ref="A1:L1"/>
    <mergeCell ref="A2:L2"/>
    <mergeCell ref="A3:L3"/>
    <mergeCell ref="B4:E4"/>
    <mergeCell ref="B5:E5"/>
    <mergeCell ref="B6:E6"/>
    <mergeCell ref="B8:C8"/>
    <mergeCell ref="A11:D11"/>
    <mergeCell ref="A12:B12"/>
    <mergeCell ref="A13:B13"/>
    <mergeCell ref="A14:B14"/>
    <mergeCell ref="A80:K80"/>
    <mergeCell ref="A38:L38"/>
    <mergeCell ref="D69:E69"/>
    <mergeCell ref="D70:E70"/>
    <mergeCell ref="D71:E71"/>
    <mergeCell ref="D73:E73"/>
    <mergeCell ref="A16:B16"/>
    <mergeCell ref="A76:K76"/>
    <mergeCell ref="A77:K77"/>
    <mergeCell ref="A78:K78"/>
    <mergeCell ref="A79:K79"/>
    <mergeCell ref="A75:K75"/>
    <mergeCell ref="A59:B59"/>
    <mergeCell ref="A60:B60"/>
    <mergeCell ref="A63:E64"/>
    <mergeCell ref="A66:E66"/>
    <mergeCell ref="D67:E67"/>
    <mergeCell ref="D68:E68"/>
    <mergeCell ref="A56:B56"/>
    <mergeCell ref="A57:B57"/>
    <mergeCell ref="A58:B58"/>
    <mergeCell ref="D72:E72"/>
    <mergeCell ref="A19:A22"/>
    <mergeCell ref="A23:L23"/>
    <mergeCell ref="A53:L53"/>
    <mergeCell ref="A54:B54"/>
    <mergeCell ref="A55:L55"/>
  </mergeCells>
  <conditionalFormatting sqref="C59:L61">
    <cfRule type="containsText" dxfId="15" priority="1" stopIfTrue="1" operator="containsText" text="N/A">
      <formula>NOT(ISERROR(SEARCH("N/A",C59)))</formula>
    </cfRule>
  </conditionalFormatting>
  <conditionalFormatting sqref="C57:L61">
    <cfRule type="containsText" dxfId="14" priority="3" stopIfTrue="1" operator="containsText" text="EXCEEDS">
      <formula>NOT(ISERROR(SEARCH("EXCEEDS",C57)))</formula>
    </cfRule>
    <cfRule type="containsText" dxfId="13" priority="4" stopIfTrue="1" operator="containsText" text="OK">
      <formula>NOT(ISERROR(SEARCH("OK",C57)))</formula>
    </cfRule>
  </conditionalFormatting>
  <conditionalFormatting sqref="A59:B61">
    <cfRule type="containsText" dxfId="12" priority="2" stopIfTrue="1" operator="containsText" text="Given">
      <formula>NOT(ISERROR(SEARCH("Given",A59)))</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A43" workbookViewId="0">
      <selection activeCell="A60" sqref="A60:K60"/>
    </sheetView>
  </sheetViews>
  <sheetFormatPr defaultColWidth="11" defaultRowHeight="15.75" x14ac:dyDescent="0.25"/>
  <cols>
    <col min="1" max="1" width="19.875" customWidth="1"/>
    <col min="2" max="2" width="14.875" customWidth="1"/>
    <col min="3" max="3" width="18.875" customWidth="1"/>
    <col min="4" max="4" width="19.125" customWidth="1"/>
    <col min="5" max="5" width="16.5" customWidth="1"/>
    <col min="6" max="6" width="17" customWidth="1"/>
    <col min="7" max="7" width="14.5" customWidth="1"/>
    <col min="8" max="8" width="13.875" customWidth="1"/>
    <col min="9" max="9" width="15.875" customWidth="1"/>
    <col min="10" max="10" width="14.625" customWidth="1"/>
    <col min="11" max="11" width="15.5" customWidth="1"/>
  </cols>
  <sheetData>
    <row r="1" spans="1:12" ht="21" thickBot="1" x14ac:dyDescent="0.35">
      <c r="A1" s="116" t="s">
        <v>150</v>
      </c>
      <c r="B1" s="117"/>
      <c r="C1" s="117"/>
      <c r="D1" s="117"/>
      <c r="E1" s="117"/>
      <c r="F1" s="117"/>
      <c r="G1" s="117"/>
      <c r="H1" s="117"/>
      <c r="I1" s="117"/>
      <c r="J1" s="117"/>
      <c r="K1" s="117"/>
      <c r="L1" s="118"/>
    </row>
    <row r="2" spans="1:12" x14ac:dyDescent="0.25">
      <c r="A2" s="119" t="s">
        <v>0</v>
      </c>
      <c r="B2" s="119"/>
      <c r="C2" s="119"/>
      <c r="D2" s="119"/>
      <c r="E2" s="119"/>
      <c r="F2" s="119"/>
      <c r="G2" s="119"/>
      <c r="H2" s="119"/>
      <c r="I2" s="119"/>
      <c r="J2" s="119"/>
      <c r="K2" s="119"/>
      <c r="L2" s="119"/>
    </row>
    <row r="3" spans="1:12" ht="16.5" thickBot="1" x14ac:dyDescent="0.3">
      <c r="A3" s="119" t="s">
        <v>1</v>
      </c>
      <c r="B3" s="119"/>
      <c r="C3" s="119"/>
      <c r="D3" s="119"/>
      <c r="E3" s="119"/>
      <c r="F3" s="119"/>
      <c r="G3" s="119"/>
      <c r="H3" s="119"/>
      <c r="I3" s="119"/>
      <c r="J3" s="119"/>
      <c r="K3" s="119"/>
      <c r="L3" s="119"/>
    </row>
    <row r="4" spans="1:12" x14ac:dyDescent="0.25">
      <c r="A4" s="2" t="s">
        <v>2</v>
      </c>
      <c r="B4" s="120"/>
      <c r="C4" s="120"/>
      <c r="D4" s="120"/>
      <c r="E4" s="121"/>
      <c r="F4" s="3"/>
      <c r="K4" s="3"/>
      <c r="L4" s="3"/>
    </row>
    <row r="5" spans="1:12" x14ac:dyDescent="0.25">
      <c r="A5" s="6" t="s">
        <v>6</v>
      </c>
      <c r="B5" s="124"/>
      <c r="C5" s="124"/>
      <c r="D5" s="124"/>
      <c r="E5" s="125"/>
      <c r="F5" s="7"/>
      <c r="K5" s="7"/>
      <c r="L5" s="7"/>
    </row>
    <row r="6" spans="1:12" ht="16.5" thickBot="1" x14ac:dyDescent="0.3">
      <c r="A6" s="9" t="s">
        <v>9</v>
      </c>
      <c r="B6" s="103"/>
      <c r="C6" s="103"/>
      <c r="D6" s="103"/>
      <c r="E6" s="104"/>
      <c r="F6" s="7"/>
      <c r="K6" s="7"/>
      <c r="L6" s="7"/>
    </row>
    <row r="7" spans="1:12" x14ac:dyDescent="0.25">
      <c r="A7" s="7"/>
      <c r="B7" s="7"/>
      <c r="C7" s="7"/>
      <c r="D7" s="7"/>
      <c r="E7" s="7"/>
      <c r="F7" s="7"/>
      <c r="K7" s="7"/>
      <c r="L7" s="7"/>
    </row>
    <row r="8" spans="1:12" x14ac:dyDescent="0.25">
      <c r="A8" s="12"/>
      <c r="B8" s="108" t="s">
        <v>45</v>
      </c>
      <c r="C8" s="108"/>
      <c r="D8" s="13"/>
      <c r="E8" s="7"/>
      <c r="F8" s="7"/>
      <c r="K8" s="7"/>
      <c r="L8" s="7"/>
    </row>
    <row r="9" spans="1:12" x14ac:dyDescent="0.25">
      <c r="A9" s="12"/>
      <c r="B9" s="13"/>
      <c r="C9" s="13"/>
      <c r="D9" s="13"/>
      <c r="E9" s="7"/>
      <c r="F9" s="7"/>
      <c r="K9" s="7"/>
      <c r="L9" s="7"/>
    </row>
    <row r="10" spans="1:12" ht="16.5" thickBot="1" x14ac:dyDescent="0.3"/>
    <row r="11" spans="1:12" ht="16.5" thickBot="1" x14ac:dyDescent="0.3">
      <c r="A11" s="82" t="s">
        <v>153</v>
      </c>
      <c r="B11" s="83"/>
      <c r="C11" s="83"/>
      <c r="D11" s="84"/>
    </row>
    <row r="12" spans="1:12" x14ac:dyDescent="0.25">
      <c r="A12" s="122" t="s">
        <v>3</v>
      </c>
      <c r="B12" s="123"/>
      <c r="C12" s="4" t="s">
        <v>4</v>
      </c>
      <c r="D12" s="5" t="s">
        <v>5</v>
      </c>
    </row>
    <row r="13" spans="1:12" x14ac:dyDescent="0.25">
      <c r="A13" s="105" t="s">
        <v>7</v>
      </c>
      <c r="B13" s="106"/>
      <c r="C13" s="64">
        <v>4.3</v>
      </c>
      <c r="D13" s="8" t="s">
        <v>8</v>
      </c>
    </row>
    <row r="14" spans="1:12" x14ac:dyDescent="0.25">
      <c r="A14" s="105" t="s">
        <v>10</v>
      </c>
      <c r="B14" s="106"/>
      <c r="C14" s="64">
        <v>19</v>
      </c>
      <c r="D14" s="8" t="s">
        <v>8</v>
      </c>
    </row>
    <row r="15" spans="1:12" x14ac:dyDescent="0.25">
      <c r="A15" s="107" t="s">
        <v>11</v>
      </c>
      <c r="B15" s="85"/>
      <c r="C15" s="10"/>
      <c r="D15" s="8" t="s">
        <v>8</v>
      </c>
    </row>
    <row r="16" spans="1:12" ht="16.5" thickBot="1" x14ac:dyDescent="0.3">
      <c r="A16" s="109" t="s">
        <v>12</v>
      </c>
      <c r="B16" s="110"/>
      <c r="C16" s="14"/>
      <c r="D16" s="15" t="s">
        <v>8</v>
      </c>
    </row>
    <row r="18" spans="1:12" ht="16.5" thickBot="1" x14ac:dyDescent="0.3"/>
    <row r="19" spans="1:12" x14ac:dyDescent="0.25">
      <c r="A19" s="111"/>
      <c r="B19" s="17" t="s">
        <v>13</v>
      </c>
      <c r="C19" s="18"/>
      <c r="D19" s="19"/>
      <c r="E19" s="18"/>
      <c r="F19" s="19"/>
      <c r="G19" s="18"/>
      <c r="H19" s="19"/>
      <c r="I19" s="18"/>
      <c r="J19" s="19"/>
      <c r="K19" s="18"/>
      <c r="L19" s="20"/>
    </row>
    <row r="20" spans="1:12" x14ac:dyDescent="0.25">
      <c r="A20" s="112"/>
      <c r="B20" s="21" t="s">
        <v>14</v>
      </c>
      <c r="C20" s="22"/>
      <c r="D20" s="23"/>
      <c r="E20" s="24"/>
      <c r="F20" s="23"/>
      <c r="G20" s="24"/>
      <c r="H20" s="23"/>
      <c r="I20" s="24"/>
      <c r="J20" s="23"/>
      <c r="K20" s="24"/>
      <c r="L20" s="25"/>
    </row>
    <row r="21" spans="1:12" ht="29.25" x14ac:dyDescent="0.25">
      <c r="A21" s="112"/>
      <c r="B21" s="21" t="s">
        <v>15</v>
      </c>
      <c r="C21" s="24"/>
      <c r="D21" s="23"/>
      <c r="E21" s="24"/>
      <c r="F21" s="23"/>
      <c r="G21" s="24"/>
      <c r="H21" s="23"/>
      <c r="I21" s="24"/>
      <c r="J21" s="23"/>
      <c r="K21" s="24"/>
      <c r="L21" s="25"/>
    </row>
    <row r="22" spans="1:12" ht="16.5" thickBot="1" x14ac:dyDescent="0.3">
      <c r="A22" s="113"/>
      <c r="B22" s="26" t="s">
        <v>16</v>
      </c>
      <c r="C22" s="27"/>
      <c r="D22" s="28"/>
      <c r="E22" s="27"/>
      <c r="F22" s="28"/>
      <c r="G22" s="27"/>
      <c r="H22" s="28"/>
      <c r="I22" s="27"/>
      <c r="J22" s="28"/>
      <c r="K22" s="27"/>
      <c r="L22" s="29"/>
    </row>
    <row r="23" spans="1:12" ht="16.5" thickBot="1" x14ac:dyDescent="0.3">
      <c r="A23" s="100" t="s">
        <v>17</v>
      </c>
      <c r="B23" s="101"/>
      <c r="C23" s="101"/>
      <c r="D23" s="101"/>
      <c r="E23" s="101"/>
      <c r="F23" s="101"/>
      <c r="G23" s="101"/>
      <c r="H23" s="101"/>
      <c r="I23" s="101"/>
      <c r="J23" s="101"/>
      <c r="K23" s="101"/>
      <c r="L23" s="102"/>
    </row>
    <row r="24" spans="1:12" ht="16.5" thickBot="1" x14ac:dyDescent="0.3">
      <c r="A24" s="30" t="s">
        <v>102</v>
      </c>
      <c r="B24" s="31" t="s">
        <v>46</v>
      </c>
      <c r="C24" s="32" t="str">
        <f t="shared" ref="C24:L24" si="0">IF(ISBLANK(C19)=TRUE, "", C19&amp;" (mg/kg)")</f>
        <v/>
      </c>
      <c r="D24" s="32" t="str">
        <f t="shared" si="0"/>
        <v/>
      </c>
      <c r="E24" s="32" t="str">
        <f t="shared" si="0"/>
        <v/>
      </c>
      <c r="F24" s="32" t="str">
        <f t="shared" si="0"/>
        <v/>
      </c>
      <c r="G24" s="32" t="str">
        <f t="shared" si="0"/>
        <v/>
      </c>
      <c r="H24" s="32" t="str">
        <f t="shared" si="0"/>
        <v/>
      </c>
      <c r="I24" s="32" t="str">
        <f t="shared" si="0"/>
        <v/>
      </c>
      <c r="J24" s="32" t="str">
        <f t="shared" si="0"/>
        <v/>
      </c>
      <c r="K24" s="32" t="str">
        <f t="shared" si="0"/>
        <v/>
      </c>
      <c r="L24" s="32" t="str">
        <f t="shared" si="0"/>
        <v/>
      </c>
    </row>
    <row r="25" spans="1:12" x14ac:dyDescent="0.25">
      <c r="A25" s="72" t="s">
        <v>103</v>
      </c>
      <c r="B25" s="67">
        <v>1</v>
      </c>
      <c r="C25" s="18"/>
      <c r="D25" s="19"/>
      <c r="E25" s="18"/>
      <c r="F25" s="19"/>
      <c r="G25" s="18"/>
      <c r="H25" s="19"/>
      <c r="I25" s="18"/>
      <c r="J25" s="19"/>
      <c r="K25" s="18"/>
      <c r="L25" s="20"/>
    </row>
    <row r="26" spans="1:12" x14ac:dyDescent="0.25">
      <c r="A26" s="34" t="s">
        <v>104</v>
      </c>
      <c r="B26" s="68">
        <v>1</v>
      </c>
      <c r="C26" s="24"/>
      <c r="D26" s="23"/>
      <c r="E26" s="24"/>
      <c r="F26" s="23"/>
      <c r="G26" s="24"/>
      <c r="H26" s="23"/>
      <c r="I26" s="24"/>
      <c r="J26" s="23"/>
      <c r="K26" s="24"/>
      <c r="L26" s="25"/>
    </row>
    <row r="27" spans="1:12" x14ac:dyDescent="0.25">
      <c r="A27" s="34" t="s">
        <v>105</v>
      </c>
      <c r="B27" s="68">
        <v>1</v>
      </c>
      <c r="C27" s="24"/>
      <c r="D27" s="23"/>
      <c r="E27" s="24"/>
      <c r="F27" s="23"/>
      <c r="G27" s="24"/>
      <c r="H27" s="23"/>
      <c r="I27" s="24"/>
      <c r="J27" s="23"/>
      <c r="K27" s="24"/>
      <c r="L27" s="25"/>
    </row>
    <row r="28" spans="1:12" x14ac:dyDescent="0.25">
      <c r="A28" s="34" t="s">
        <v>106</v>
      </c>
      <c r="B28" s="68">
        <v>1</v>
      </c>
      <c r="C28" s="24"/>
      <c r="D28" s="23"/>
      <c r="E28" s="24"/>
      <c r="F28" s="23"/>
      <c r="G28" s="24"/>
      <c r="H28" s="23"/>
      <c r="I28" s="24"/>
      <c r="J28" s="23"/>
      <c r="K28" s="24"/>
      <c r="L28" s="25"/>
    </row>
    <row r="29" spans="1:12" ht="16.5" thickBot="1" x14ac:dyDescent="0.3">
      <c r="A29" s="59" t="s">
        <v>107</v>
      </c>
      <c r="B29" s="69">
        <v>1</v>
      </c>
      <c r="C29" s="60"/>
      <c r="D29" s="61"/>
      <c r="E29" s="60"/>
      <c r="F29" s="61"/>
      <c r="G29" s="60"/>
      <c r="H29" s="61"/>
      <c r="I29" s="60"/>
      <c r="J29" s="61"/>
      <c r="K29" s="60"/>
      <c r="L29" s="62"/>
    </row>
    <row r="30" spans="1:12" ht="16.5" thickBot="1" x14ac:dyDescent="0.3">
      <c r="A30" s="100" t="s">
        <v>116</v>
      </c>
      <c r="B30" s="101"/>
      <c r="C30" s="101"/>
      <c r="D30" s="101"/>
      <c r="E30" s="101"/>
      <c r="F30" s="101"/>
      <c r="G30" s="101"/>
      <c r="H30" s="101"/>
      <c r="I30" s="101"/>
      <c r="J30" s="101"/>
      <c r="K30" s="101"/>
      <c r="L30" s="102"/>
    </row>
    <row r="31" spans="1:12" ht="16.5" thickBot="1" x14ac:dyDescent="0.3">
      <c r="A31" s="30" t="s">
        <v>102</v>
      </c>
      <c r="B31" s="38" t="s">
        <v>46</v>
      </c>
      <c r="C31" s="39" t="str">
        <f t="shared" ref="C31:L31" si="1">IF(ISBLANK(C19)=TRUE, "", C19&amp;" (mg/kg)")</f>
        <v/>
      </c>
      <c r="D31" s="39" t="str">
        <f t="shared" si="1"/>
        <v/>
      </c>
      <c r="E31" s="39" t="str">
        <f t="shared" si="1"/>
        <v/>
      </c>
      <c r="F31" s="39" t="str">
        <f t="shared" si="1"/>
        <v/>
      </c>
      <c r="G31" s="39" t="str">
        <f t="shared" si="1"/>
        <v/>
      </c>
      <c r="H31" s="39" t="str">
        <f t="shared" si="1"/>
        <v/>
      </c>
      <c r="I31" s="39" t="str">
        <f t="shared" si="1"/>
        <v/>
      </c>
      <c r="J31" s="39" t="str">
        <f t="shared" si="1"/>
        <v/>
      </c>
      <c r="K31" s="39" t="str">
        <f t="shared" si="1"/>
        <v/>
      </c>
      <c r="L31" s="39" t="str">
        <f t="shared" si="1"/>
        <v/>
      </c>
    </row>
    <row r="32" spans="1:12" x14ac:dyDescent="0.25">
      <c r="A32" s="72" t="s">
        <v>103</v>
      </c>
      <c r="B32" s="67">
        <v>1</v>
      </c>
      <c r="C32" s="40">
        <f>$C25*$B32</f>
        <v>0</v>
      </c>
      <c r="D32" s="41">
        <f>$D25*$B32</f>
        <v>0</v>
      </c>
      <c r="E32" s="40">
        <f>$E25*$B32</f>
        <v>0</v>
      </c>
      <c r="F32" s="40">
        <f>$F25*$B32</f>
        <v>0</v>
      </c>
      <c r="G32" s="40">
        <f>$G25*$B32</f>
        <v>0</v>
      </c>
      <c r="H32" s="40">
        <f>$H25*$B32</f>
        <v>0</v>
      </c>
      <c r="I32" s="40">
        <f>$I25*$B32</f>
        <v>0</v>
      </c>
      <c r="J32" s="40">
        <f>$J25*$B32</f>
        <v>0</v>
      </c>
      <c r="K32" s="40">
        <f>$K25*$B32</f>
        <v>0</v>
      </c>
      <c r="L32" s="40">
        <f>$L25*$B32</f>
        <v>0</v>
      </c>
    </row>
    <row r="33" spans="1:12" x14ac:dyDescent="0.25">
      <c r="A33" s="34" t="s">
        <v>104</v>
      </c>
      <c r="B33" s="68">
        <v>1</v>
      </c>
      <c r="C33" s="40">
        <f>$C26*$B33</f>
        <v>0</v>
      </c>
      <c r="D33" s="41">
        <f>$D26*$B33</f>
        <v>0</v>
      </c>
      <c r="E33" s="40">
        <f>$E26*$B33</f>
        <v>0</v>
      </c>
      <c r="F33" s="40">
        <f>$F26*$B33</f>
        <v>0</v>
      </c>
      <c r="G33" s="40">
        <f>$G26*$B33</f>
        <v>0</v>
      </c>
      <c r="H33" s="40">
        <f>$H26*$B33</f>
        <v>0</v>
      </c>
      <c r="I33" s="40">
        <f>$I26*$B33</f>
        <v>0</v>
      </c>
      <c r="J33" s="40">
        <f>$J26*$B33</f>
        <v>0</v>
      </c>
      <c r="K33" s="40">
        <f>$K26*$B33</f>
        <v>0</v>
      </c>
      <c r="L33" s="40">
        <f>$L26*$B33</f>
        <v>0</v>
      </c>
    </row>
    <row r="34" spans="1:12" x14ac:dyDescent="0.25">
      <c r="A34" s="34" t="s">
        <v>105</v>
      </c>
      <c r="B34" s="68">
        <v>1</v>
      </c>
      <c r="C34" s="40">
        <f>$C27*$B34</f>
        <v>0</v>
      </c>
      <c r="D34" s="41">
        <f>$D27*$B34</f>
        <v>0</v>
      </c>
      <c r="E34" s="40">
        <f>$E27*$B34</f>
        <v>0</v>
      </c>
      <c r="F34" s="40">
        <f>$F27*$B34</f>
        <v>0</v>
      </c>
      <c r="G34" s="40">
        <f>$G27*$B34</f>
        <v>0</v>
      </c>
      <c r="H34" s="40">
        <f>$H27*$B34</f>
        <v>0</v>
      </c>
      <c r="I34" s="40">
        <f>$I27*$B34</f>
        <v>0</v>
      </c>
      <c r="J34" s="40">
        <f>$J27*$B34</f>
        <v>0</v>
      </c>
      <c r="K34" s="40">
        <f>$K27*$B34</f>
        <v>0</v>
      </c>
      <c r="L34" s="40">
        <f>$L27*$B34</f>
        <v>0</v>
      </c>
    </row>
    <row r="35" spans="1:12" x14ac:dyDescent="0.25">
      <c r="A35" s="34" t="s">
        <v>106</v>
      </c>
      <c r="B35" s="68">
        <v>1</v>
      </c>
      <c r="C35" s="40">
        <f>$C28*$B35</f>
        <v>0</v>
      </c>
      <c r="D35" s="41">
        <f>$D28*$B35</f>
        <v>0</v>
      </c>
      <c r="E35" s="40">
        <f>$E28*$B35</f>
        <v>0</v>
      </c>
      <c r="F35" s="40">
        <f>$F28*$B35</f>
        <v>0</v>
      </c>
      <c r="G35" s="40">
        <f>$G28*$B35</f>
        <v>0</v>
      </c>
      <c r="H35" s="40">
        <f>$H28*$B35</f>
        <v>0</v>
      </c>
      <c r="I35" s="40">
        <f>$I28*$B35</f>
        <v>0</v>
      </c>
      <c r="J35" s="40">
        <f>$J28*$B35</f>
        <v>0</v>
      </c>
      <c r="K35" s="40">
        <f>$K28*$B35</f>
        <v>0</v>
      </c>
      <c r="L35" s="40">
        <f>$L28*$B35</f>
        <v>0</v>
      </c>
    </row>
    <row r="36" spans="1:12" ht="16.5" thickBot="1" x14ac:dyDescent="0.3">
      <c r="A36" s="59" t="s">
        <v>107</v>
      </c>
      <c r="B36" s="69">
        <v>1</v>
      </c>
      <c r="C36" s="40">
        <f>$C29*$B36</f>
        <v>0</v>
      </c>
      <c r="D36" s="41">
        <f>$D29*$B36</f>
        <v>0</v>
      </c>
      <c r="E36" s="40">
        <f>$E29*$B36</f>
        <v>0</v>
      </c>
      <c r="F36" s="40">
        <f>$F29*$B36</f>
        <v>0</v>
      </c>
      <c r="G36" s="40">
        <f>$G29*$B36</f>
        <v>0</v>
      </c>
      <c r="H36" s="40">
        <f>$H29*$B36</f>
        <v>0</v>
      </c>
      <c r="I36" s="40">
        <f>$I29*$B36</f>
        <v>0</v>
      </c>
      <c r="J36" s="40">
        <f>$J29*$B36</f>
        <v>0</v>
      </c>
      <c r="K36" s="40">
        <f>$K29*$B36</f>
        <v>0</v>
      </c>
      <c r="L36" s="40">
        <f>$L29*$B36</f>
        <v>0</v>
      </c>
    </row>
    <row r="37" spans="1:12" ht="16.5" thickBot="1" x14ac:dyDescent="0.3">
      <c r="A37" s="100" t="s">
        <v>18</v>
      </c>
      <c r="B37" s="101"/>
      <c r="C37" s="101"/>
      <c r="D37" s="101"/>
      <c r="E37" s="101"/>
      <c r="F37" s="101"/>
      <c r="G37" s="101"/>
      <c r="H37" s="101"/>
      <c r="I37" s="101"/>
      <c r="J37" s="101"/>
      <c r="K37" s="101"/>
      <c r="L37" s="102"/>
    </row>
    <row r="38" spans="1:12" ht="16.5" thickBot="1" x14ac:dyDescent="0.3">
      <c r="A38" s="114" t="s">
        <v>117</v>
      </c>
      <c r="B38" s="115"/>
      <c r="C38" s="42">
        <f t="shared" ref="C38:L38" si="2">SUM(C32:C36)</f>
        <v>0</v>
      </c>
      <c r="D38" s="42">
        <f t="shared" si="2"/>
        <v>0</v>
      </c>
      <c r="E38" s="42">
        <f t="shared" si="2"/>
        <v>0</v>
      </c>
      <c r="F38" s="42">
        <f t="shared" si="2"/>
        <v>0</v>
      </c>
      <c r="G38" s="42">
        <f t="shared" si="2"/>
        <v>0</v>
      </c>
      <c r="H38" s="42">
        <f t="shared" si="2"/>
        <v>0</v>
      </c>
      <c r="I38" s="42">
        <f t="shared" si="2"/>
        <v>0</v>
      </c>
      <c r="J38" s="42">
        <f t="shared" si="2"/>
        <v>0</v>
      </c>
      <c r="K38" s="42">
        <f t="shared" si="2"/>
        <v>0</v>
      </c>
      <c r="L38" s="42">
        <f t="shared" si="2"/>
        <v>0</v>
      </c>
    </row>
    <row r="39" spans="1:12" ht="16.5" thickBot="1" x14ac:dyDescent="0.3">
      <c r="A39" s="100" t="s">
        <v>19</v>
      </c>
      <c r="B39" s="101"/>
      <c r="C39" s="101"/>
      <c r="D39" s="101"/>
      <c r="E39" s="101"/>
      <c r="F39" s="101"/>
      <c r="G39" s="101"/>
      <c r="H39" s="101"/>
      <c r="I39" s="101"/>
      <c r="J39" s="101"/>
      <c r="K39" s="101"/>
      <c r="L39" s="102"/>
    </row>
    <row r="40" spans="1:12" ht="16.5" thickBot="1" x14ac:dyDescent="0.3">
      <c r="A40" s="90" t="s">
        <v>20</v>
      </c>
      <c r="B40" s="91"/>
      <c r="C40" s="31" t="str">
        <f t="shared" ref="C40:L40" si="3">IF(ISBLANK(C19)=TRUE, "", C19&amp;" (mg/kg)")</f>
        <v/>
      </c>
      <c r="D40" s="31" t="str">
        <f t="shared" si="3"/>
        <v/>
      </c>
      <c r="E40" s="31" t="str">
        <f t="shared" si="3"/>
        <v/>
      </c>
      <c r="F40" s="31" t="str">
        <f t="shared" si="3"/>
        <v/>
      </c>
      <c r="G40" s="31" t="str">
        <f t="shared" si="3"/>
        <v/>
      </c>
      <c r="H40" s="31" t="str">
        <f t="shared" si="3"/>
        <v/>
      </c>
      <c r="I40" s="31" t="str">
        <f t="shared" si="3"/>
        <v/>
      </c>
      <c r="J40" s="31" t="str">
        <f t="shared" si="3"/>
        <v/>
      </c>
      <c r="K40" s="31" t="str">
        <f t="shared" si="3"/>
        <v/>
      </c>
      <c r="L40" s="31" t="str">
        <f t="shared" si="3"/>
        <v/>
      </c>
    </row>
    <row r="41" spans="1:12" ht="32.1" customHeight="1" thickBot="1" x14ac:dyDescent="0.3">
      <c r="A41" s="92" t="s">
        <v>109</v>
      </c>
      <c r="B41" s="93"/>
      <c r="C41" s="43" t="str">
        <f>IF((INT(C38*1000))/1000&gt;C13, "EXCEEDS", "OK")</f>
        <v>OK</v>
      </c>
      <c r="D41" s="44" t="str">
        <f>IF((INT(D38*1000))/1000&gt;C13, "EXCEEDS", "OK")</f>
        <v>OK</v>
      </c>
      <c r="E41" s="45" t="str">
        <f>IF((INT(E38*1000))/1000&gt;C13, "EXCEEDS", "OK")</f>
        <v>OK</v>
      </c>
      <c r="F41" s="44" t="str">
        <f>IF((INT(F38*1000))/1000&gt;C13, "EXCEEDS", "OK")</f>
        <v>OK</v>
      </c>
      <c r="G41" s="45" t="str">
        <f>IF((INT(G38*1000))/1000&gt;C13, "EXCEEDS", "OK")</f>
        <v>OK</v>
      </c>
      <c r="H41" s="44" t="str">
        <f>IF((INT(H38*1000))/1000&gt;C13, "EXCEEDS", "OK")</f>
        <v>OK</v>
      </c>
      <c r="I41" s="45" t="str">
        <f>IF((INT(I38*1000))/1000&gt;C13, "EXCEEDS", "OK")</f>
        <v>OK</v>
      </c>
      <c r="J41" s="44" t="str">
        <f>IF((INT(J38*1000))/1000&gt;C13, "EXCEEDS", "OK")</f>
        <v>OK</v>
      </c>
      <c r="K41" s="45" t="str">
        <f>IF((INT(K38*1000))/1000&gt;C13, "EXCEEDS", "OK")</f>
        <v>OK</v>
      </c>
      <c r="L41" s="44" t="str">
        <f>IF((INT(L38*1000))/1000&gt;C13, "EXCEEDS", "OK")</f>
        <v>OK</v>
      </c>
    </row>
    <row r="42" spans="1:12" ht="36" customHeight="1" thickBot="1" x14ac:dyDescent="0.3">
      <c r="A42" s="92" t="s">
        <v>110</v>
      </c>
      <c r="B42" s="93"/>
      <c r="C42" s="43" t="str">
        <f>IF((INT(C38*1000))/1000&gt;C14, "EXCEEDS", "OK")</f>
        <v>OK</v>
      </c>
      <c r="D42" s="44" t="str">
        <f>IF((INT(D38*1000))/1000&gt;C14, "EXCEEDS", "OK")</f>
        <v>OK</v>
      </c>
      <c r="E42" s="45" t="str">
        <f>IF((INT(E38*1000))/1000&gt;C14, "EXCEEDS", "OK")</f>
        <v>OK</v>
      </c>
      <c r="F42" s="44" t="str">
        <f>IF((INT(F38*1000))/1000&gt;C14, "EXCEEDS", "OK")</f>
        <v>OK</v>
      </c>
      <c r="G42" s="45" t="str">
        <f>IF((INT(G38*1000))/1000&gt;C14, "EXCEEDS", "OK")</f>
        <v>OK</v>
      </c>
      <c r="H42" s="44" t="str">
        <f>IF((INT(H38*1000))/1000&gt;C14, "EXCEEDS", "OK")</f>
        <v>OK</v>
      </c>
      <c r="I42" s="45" t="str">
        <f>IF((INT(I38*1000))/1000&gt;C14, "EXCEEDS", "OK")</f>
        <v>OK</v>
      </c>
      <c r="J42" s="44" t="str">
        <f>IF((INT(J38*1000))/1000&gt;C14, "EXCEEDS", "OK")</f>
        <v>OK</v>
      </c>
      <c r="K42" s="45" t="str">
        <f>IF((INT(K38*1000))/1000&gt;C14, "EXCEEDS", "OK")</f>
        <v>OK</v>
      </c>
      <c r="L42" s="44" t="str">
        <f>IF((INT(L38*1000))/1000&gt;C14, "EXCEEDS", "OK")</f>
        <v>OK</v>
      </c>
    </row>
    <row r="43" spans="1:12" ht="16.5" thickBot="1" x14ac:dyDescent="0.3">
      <c r="A43" s="92" t="str">
        <f>IF(ISBLANK(C15)=FALSE, "The Alternative SCTL?", "No Alternative SCTL Given")</f>
        <v>No Alternative SCTL Given</v>
      </c>
      <c r="B43" s="93"/>
      <c r="C43" s="43" t="str">
        <f>IF(ISNUMBER(C15)=TRUE,IF((INT(C38*1000))/1000&gt;C15,"EXCEEDS","OK"), "N/A")</f>
        <v>N/A</v>
      </c>
      <c r="D43" s="44" t="str">
        <f>IF(ISNUMBER(C15)=TRUE,IF((INT(D38*1000))/1000&gt;C15,"EXCEEDS","OK"), "N/A")</f>
        <v>N/A</v>
      </c>
      <c r="E43" s="45" t="str">
        <f>IF(ISNUMBER(C15)=TRUE,IF((INT(E38*1000))/1000&gt;C15,"EXCEEDS","OK"), "N/A")</f>
        <v>N/A</v>
      </c>
      <c r="F43" s="44" t="str">
        <f>IF(ISNUMBER(C15)=TRUE,IF((INT(F38*1000))/1000&gt;C15,"EXCEEDS","OK"), "N/A")</f>
        <v>N/A</v>
      </c>
      <c r="G43" s="45" t="str">
        <f>IF(ISNUMBER(C15)=TRUE,IF((INT(G38*1000))/1000&gt;C15,"EXCEEDS","OK"), "N/A")</f>
        <v>N/A</v>
      </c>
      <c r="H43" s="44" t="str">
        <f>IF(ISNUMBER(C15)=TRUE,IF((INT(H38*1000))/1000&gt;C15,"EXCEEDS","OK"), "N/A")</f>
        <v>N/A</v>
      </c>
      <c r="I43" s="45" t="str">
        <f>IF(ISNUMBER(C15)=TRUE,IF((INT(I38*1000))/1000&gt;C15,"EXCEEDS","OK"), "N/A")</f>
        <v>N/A</v>
      </c>
      <c r="J43" s="44" t="str">
        <f>IF(ISNUMBER(C15)=TRUE,IF((INT(J38*1000))/1000&gt;C15,"EXCEEDS","OK"), "N/A")</f>
        <v>N/A</v>
      </c>
      <c r="K43" s="45" t="str">
        <f>IF(ISNUMBER(C15)=TRUE,IF((INT(K38*1000))/1000&gt;C15,"EXCEEDS","OK"), "N/A")</f>
        <v>N/A</v>
      </c>
      <c r="L43" s="44" t="str">
        <f>IF(ISNUMBER(C15)=TRUE,IF((INT(L38*1000))/1000&gt;C15,"EXCEEDS","OK"), "N/A")</f>
        <v>N/A</v>
      </c>
    </row>
    <row r="44" spans="1:12" ht="16.5" thickBot="1" x14ac:dyDescent="0.3">
      <c r="A44" s="92" t="str">
        <f>IF(ISBLANK(C16)=FALSE, "The Site Specific Background?", "No Site Specific Background Given")</f>
        <v>No Site Specific Background Given</v>
      </c>
      <c r="B44" s="93"/>
      <c r="C44" s="46" t="str">
        <f>IF(ISNUMBER(C16)=TRUE,IF((INT(C38*1000))/1000&gt;C16,"EXCEEDS","OK"), "N/A")</f>
        <v>N/A</v>
      </c>
      <c r="D44" s="47" t="str">
        <f>IF(ISNUMBER(C16)=TRUE,IF((INT(D38*1000))/1000&gt;C16,"EXCEEDS","OK"), "N/A")</f>
        <v>N/A</v>
      </c>
      <c r="E44" s="48" t="str">
        <f>IF(ISNUMBER(C16)=TRUE,IF((INT(E38*1000))/1000&gt;C16,"EXCEEDS","OK"), "N/A")</f>
        <v>N/A</v>
      </c>
      <c r="F44" s="47" t="str">
        <f>IF(ISNUMBER(C16)=TRUE,IF((INT(F38*1000))/1000&gt;C16,"EXCEEDS","OK"), "N/A")</f>
        <v>N/A</v>
      </c>
      <c r="G44" s="48" t="str">
        <f>IF(ISNUMBER(C16)=TRUE,IF((INT(G38*1000))/1000&gt;C16,"EXCEEDS","OK"), "N/A")</f>
        <v>N/A</v>
      </c>
      <c r="H44" s="47" t="str">
        <f>IF(ISNUMBER(C16)=TRUE,IF((INT(H38*1000))/1000&gt;C16,"EXCEEDS","OK"), "N/A")</f>
        <v>N/A</v>
      </c>
      <c r="I44" s="48" t="str">
        <f>IF(ISNUMBER(C16)=TRUE,IF((INT(I38*1000))/1000&gt;C16,"EXCEEDS","OK"), "N/A")</f>
        <v>N/A</v>
      </c>
      <c r="J44" s="47" t="str">
        <f>IF(ISNUMBER(C16)=TRUE,IF((INT(J38*1000))/1000&gt;C16,"EXCEEDS","OK"), "N/A")</f>
        <v>N/A</v>
      </c>
      <c r="K44" s="48" t="str">
        <f>IF(ISNUMBER(C16)=TRUE,IF((INT(K38*1000))/1000&gt;C16,"EXCEEDS","OK"), "N/A")</f>
        <v>N/A</v>
      </c>
      <c r="L44" s="47" t="str">
        <f>IF(ISNUMBER(C16)=TRUE,IF((INT(L38*1000))/1000&gt;C16,"EXCEEDS","OK"), "N/A")</f>
        <v>N/A</v>
      </c>
    </row>
    <row r="45" spans="1:12" x14ac:dyDescent="0.25">
      <c r="A45" s="49"/>
      <c r="B45" s="49"/>
      <c r="C45" s="50"/>
      <c r="D45" s="50"/>
      <c r="E45" s="50"/>
      <c r="F45" s="50"/>
      <c r="G45" s="50"/>
      <c r="H45" s="50"/>
      <c r="I45" s="50"/>
      <c r="J45" s="50"/>
      <c r="K45" s="50"/>
      <c r="L45" s="50"/>
    </row>
    <row r="46" spans="1:12" ht="16.5" thickBot="1" x14ac:dyDescent="0.3">
      <c r="A46" s="1"/>
      <c r="B46" s="51"/>
      <c r="C46" s="1"/>
      <c r="D46" s="1"/>
      <c r="E46" s="1"/>
      <c r="F46" s="1"/>
      <c r="G46" s="1"/>
      <c r="H46" s="1"/>
      <c r="I46" s="1"/>
      <c r="J46" s="1"/>
      <c r="K46" s="1"/>
      <c r="L46" s="1"/>
    </row>
    <row r="47" spans="1:12" x14ac:dyDescent="0.25">
      <c r="A47" s="94" t="s">
        <v>108</v>
      </c>
      <c r="B47" s="95"/>
      <c r="C47" s="95"/>
      <c r="D47" s="95"/>
      <c r="E47" s="96"/>
      <c r="F47" s="1"/>
      <c r="G47" s="1"/>
      <c r="H47" s="1"/>
      <c r="I47" s="1"/>
      <c r="J47" s="1"/>
      <c r="K47" s="1"/>
      <c r="L47" s="1"/>
    </row>
    <row r="48" spans="1:12" ht="16.5" thickBot="1" x14ac:dyDescent="0.3">
      <c r="A48" s="97"/>
      <c r="B48" s="98"/>
      <c r="C48" s="98"/>
      <c r="D48" s="98"/>
      <c r="E48" s="99"/>
      <c r="F48" s="1"/>
      <c r="G48" s="1"/>
      <c r="H48" s="1"/>
      <c r="I48" s="1"/>
      <c r="J48" s="1"/>
      <c r="K48" s="1"/>
      <c r="L48" s="1"/>
    </row>
    <row r="49" spans="1:12" x14ac:dyDescent="0.25">
      <c r="A49" s="1"/>
      <c r="B49" s="1"/>
      <c r="C49" s="1"/>
      <c r="D49" s="1"/>
      <c r="E49" s="1"/>
      <c r="F49" s="1"/>
      <c r="G49" s="1"/>
      <c r="H49" s="1"/>
      <c r="I49" s="1"/>
      <c r="J49" s="1"/>
      <c r="K49" s="1"/>
      <c r="L49" s="1"/>
    </row>
    <row r="50" spans="1:12" x14ac:dyDescent="0.25">
      <c r="A50" s="89" t="s">
        <v>21</v>
      </c>
      <c r="B50" s="89"/>
      <c r="C50" s="89"/>
      <c r="D50" s="89"/>
      <c r="E50" s="89"/>
      <c r="F50" s="1"/>
      <c r="G50" s="1"/>
      <c r="H50" s="1"/>
      <c r="I50" s="1"/>
      <c r="J50" s="1"/>
      <c r="K50" s="1"/>
      <c r="L50" s="1"/>
    </row>
    <row r="51" spans="1:12" ht="30" x14ac:dyDescent="0.25">
      <c r="A51" s="52" t="s">
        <v>22</v>
      </c>
      <c r="B51" s="53" t="s">
        <v>23</v>
      </c>
      <c r="C51" s="52" t="s">
        <v>24</v>
      </c>
      <c r="D51" s="89" t="s">
        <v>25</v>
      </c>
      <c r="E51" s="89"/>
      <c r="F51" s="1"/>
      <c r="G51" s="1"/>
      <c r="H51" s="1"/>
      <c r="I51" s="1"/>
      <c r="J51" s="1"/>
      <c r="K51" s="1"/>
      <c r="L51" s="1"/>
    </row>
    <row r="52" spans="1:12" ht="29.25" x14ac:dyDescent="0.25">
      <c r="A52" s="54" t="s">
        <v>26</v>
      </c>
      <c r="B52" s="55" t="s">
        <v>27</v>
      </c>
      <c r="C52" s="54" t="s">
        <v>28</v>
      </c>
      <c r="D52" s="85" t="s">
        <v>29</v>
      </c>
      <c r="E52" s="85"/>
      <c r="F52" s="1"/>
      <c r="G52" s="1"/>
      <c r="H52" s="1"/>
      <c r="I52" s="1"/>
      <c r="J52" s="1"/>
      <c r="K52" s="1"/>
      <c r="L52" s="1"/>
    </row>
    <row r="53" spans="1:12" x14ac:dyDescent="0.25">
      <c r="A53" s="54" t="s">
        <v>26</v>
      </c>
      <c r="B53" s="54" t="s">
        <v>30</v>
      </c>
      <c r="C53" s="54" t="s">
        <v>31</v>
      </c>
      <c r="D53" s="85" t="s">
        <v>32</v>
      </c>
      <c r="E53" s="85"/>
      <c r="F53" s="1"/>
      <c r="G53" s="1"/>
      <c r="H53" s="1"/>
      <c r="I53" s="1"/>
      <c r="J53" s="1"/>
      <c r="K53" s="1"/>
      <c r="L53" s="1"/>
    </row>
    <row r="54" spans="1:12" x14ac:dyDescent="0.25">
      <c r="A54" s="54" t="s">
        <v>33</v>
      </c>
      <c r="B54" s="54" t="s">
        <v>34</v>
      </c>
      <c r="C54" s="54" t="s">
        <v>35</v>
      </c>
      <c r="D54" s="85" t="s">
        <v>85</v>
      </c>
      <c r="E54" s="85"/>
      <c r="F54" s="1"/>
      <c r="G54" s="1"/>
      <c r="H54" s="1"/>
      <c r="I54" s="1"/>
      <c r="J54" s="1"/>
      <c r="K54" s="1"/>
      <c r="L54" s="1"/>
    </row>
    <row r="55" spans="1:12" x14ac:dyDescent="0.25">
      <c r="A55" s="54" t="s">
        <v>36</v>
      </c>
      <c r="B55" s="54" t="s">
        <v>30</v>
      </c>
      <c r="C55" s="54" t="s">
        <v>37</v>
      </c>
      <c r="D55" s="85" t="s">
        <v>32</v>
      </c>
      <c r="E55" s="85"/>
      <c r="F55" s="1"/>
      <c r="G55" s="1"/>
      <c r="H55" s="1"/>
      <c r="I55" s="1"/>
      <c r="J55" s="1"/>
      <c r="K55" s="1"/>
      <c r="L55" s="1"/>
    </row>
    <row r="56" spans="1:12" x14ac:dyDescent="0.25">
      <c r="A56" s="54" t="s">
        <v>38</v>
      </c>
      <c r="B56" s="54" t="s">
        <v>30</v>
      </c>
      <c r="C56" s="54" t="s">
        <v>39</v>
      </c>
      <c r="D56" s="85" t="s">
        <v>32</v>
      </c>
      <c r="E56" s="85"/>
      <c r="F56" s="1"/>
      <c r="G56" s="1"/>
      <c r="H56" s="1"/>
      <c r="I56" s="1"/>
      <c r="J56" s="1"/>
      <c r="K56" s="1"/>
      <c r="L56" s="1"/>
    </row>
    <row r="57" spans="1:12" x14ac:dyDescent="0.25">
      <c r="A57" s="54" t="s">
        <v>38</v>
      </c>
      <c r="B57" s="54" t="s">
        <v>40</v>
      </c>
      <c r="C57" s="54" t="s">
        <v>41</v>
      </c>
      <c r="D57" s="85" t="s">
        <v>85</v>
      </c>
      <c r="E57" s="85"/>
      <c r="F57" s="1"/>
      <c r="G57" s="1"/>
      <c r="H57" s="1"/>
      <c r="I57" s="1"/>
      <c r="J57" s="1"/>
      <c r="K57" s="1"/>
      <c r="L57" s="1"/>
    </row>
    <row r="58" spans="1:12" ht="16.5" thickBot="1" x14ac:dyDescent="0.3">
      <c r="A58" s="1"/>
      <c r="B58" s="1"/>
      <c r="C58" s="1"/>
      <c r="D58" s="1"/>
      <c r="E58" s="1"/>
      <c r="F58" s="1"/>
      <c r="G58" s="1"/>
      <c r="H58" s="1"/>
      <c r="I58" s="1"/>
      <c r="J58" s="1"/>
      <c r="K58" s="1"/>
      <c r="L58" s="1"/>
    </row>
    <row r="59" spans="1:12" ht="45.95" customHeight="1" x14ac:dyDescent="0.25">
      <c r="A59" s="86" t="s">
        <v>159</v>
      </c>
      <c r="B59" s="126"/>
      <c r="C59" s="126"/>
      <c r="D59" s="126"/>
      <c r="E59" s="126"/>
      <c r="F59" s="126"/>
      <c r="G59" s="126"/>
      <c r="H59" s="126"/>
      <c r="I59" s="126"/>
      <c r="J59" s="126"/>
      <c r="K59" s="127"/>
      <c r="L59" s="1"/>
    </row>
    <row r="60" spans="1:12" x14ac:dyDescent="0.25">
      <c r="A60" s="76" t="s">
        <v>42</v>
      </c>
      <c r="B60" s="77"/>
      <c r="C60" s="77"/>
      <c r="D60" s="77"/>
      <c r="E60" s="77"/>
      <c r="F60" s="77"/>
      <c r="G60" s="77"/>
      <c r="H60" s="77"/>
      <c r="I60" s="77"/>
      <c r="J60" s="77"/>
      <c r="K60" s="78"/>
      <c r="L60" s="1"/>
    </row>
    <row r="61" spans="1:12" x14ac:dyDescent="0.25">
      <c r="A61" s="76" t="s">
        <v>86</v>
      </c>
      <c r="B61" s="77"/>
      <c r="C61" s="77"/>
      <c r="D61" s="77"/>
      <c r="E61" s="77"/>
      <c r="F61" s="77"/>
      <c r="G61" s="77"/>
      <c r="H61" s="77"/>
      <c r="I61" s="77"/>
      <c r="J61" s="77"/>
      <c r="K61" s="78"/>
      <c r="L61" s="1"/>
    </row>
    <row r="62" spans="1:12" x14ac:dyDescent="0.25">
      <c r="A62" s="76" t="s">
        <v>43</v>
      </c>
      <c r="B62" s="77"/>
      <c r="C62" s="77"/>
      <c r="D62" s="77"/>
      <c r="E62" s="77"/>
      <c r="F62" s="77"/>
      <c r="G62" s="77"/>
      <c r="H62" s="77"/>
      <c r="I62" s="77"/>
      <c r="J62" s="77"/>
      <c r="K62" s="78"/>
      <c r="L62" s="1"/>
    </row>
    <row r="63" spans="1:12" x14ac:dyDescent="0.25">
      <c r="A63" s="76" t="s">
        <v>44</v>
      </c>
      <c r="B63" s="77"/>
      <c r="C63" s="77"/>
      <c r="D63" s="77"/>
      <c r="E63" s="77"/>
      <c r="F63" s="77"/>
      <c r="G63" s="77"/>
      <c r="H63" s="77"/>
      <c r="I63" s="77"/>
      <c r="J63" s="77"/>
      <c r="K63" s="78"/>
      <c r="L63" s="1"/>
    </row>
    <row r="64" spans="1:12" ht="16.5" thickBot="1" x14ac:dyDescent="0.3">
      <c r="A64" s="79" t="s">
        <v>87</v>
      </c>
      <c r="B64" s="80"/>
      <c r="C64" s="80"/>
      <c r="D64" s="80"/>
      <c r="E64" s="80"/>
      <c r="F64" s="80"/>
      <c r="G64" s="80"/>
      <c r="H64" s="80"/>
      <c r="I64" s="80"/>
      <c r="J64" s="80"/>
      <c r="K64" s="81"/>
      <c r="L64" s="1"/>
    </row>
  </sheetData>
  <mergeCells count="39">
    <mergeCell ref="B6:E6"/>
    <mergeCell ref="A1:L1"/>
    <mergeCell ref="A2:L2"/>
    <mergeCell ref="A3:L3"/>
    <mergeCell ref="B4:E4"/>
    <mergeCell ref="B5:E5"/>
    <mergeCell ref="A38:B38"/>
    <mergeCell ref="B8:C8"/>
    <mergeCell ref="A11:D11"/>
    <mergeCell ref="A12:B12"/>
    <mergeCell ref="A13:B13"/>
    <mergeCell ref="A14:B14"/>
    <mergeCell ref="A15:B15"/>
    <mergeCell ref="A16:B16"/>
    <mergeCell ref="A19:A22"/>
    <mergeCell ref="A23:L23"/>
    <mergeCell ref="A30:L30"/>
    <mergeCell ref="A37:L37"/>
    <mergeCell ref="D54:E54"/>
    <mergeCell ref="A39:L39"/>
    <mergeCell ref="A40:B40"/>
    <mergeCell ref="A41:B41"/>
    <mergeCell ref="A42:B42"/>
    <mergeCell ref="A43:B43"/>
    <mergeCell ref="A44:B44"/>
    <mergeCell ref="A47:E48"/>
    <mergeCell ref="A50:E50"/>
    <mergeCell ref="D51:E51"/>
    <mergeCell ref="D52:E52"/>
    <mergeCell ref="D53:E53"/>
    <mergeCell ref="A62:K62"/>
    <mergeCell ref="A63:K63"/>
    <mergeCell ref="A64:K64"/>
    <mergeCell ref="D55:E55"/>
    <mergeCell ref="D56:E56"/>
    <mergeCell ref="D57:E57"/>
    <mergeCell ref="A59:K59"/>
    <mergeCell ref="A60:K60"/>
    <mergeCell ref="A61:K61"/>
  </mergeCells>
  <conditionalFormatting sqref="C43:L45">
    <cfRule type="containsText" dxfId="11" priority="1" stopIfTrue="1" operator="containsText" text="N/A">
      <formula>NOT(ISERROR(SEARCH("N/A",C43)))</formula>
    </cfRule>
  </conditionalFormatting>
  <conditionalFormatting sqref="C41:L45">
    <cfRule type="containsText" dxfId="10" priority="3" stopIfTrue="1" operator="containsText" text="EXCEEDS">
      <formula>NOT(ISERROR(SEARCH("EXCEEDS",C41)))</formula>
    </cfRule>
    <cfRule type="containsText" dxfId="9" priority="4" stopIfTrue="1" operator="containsText" text="OK">
      <formula>NOT(ISERROR(SEARCH("OK",C41)))</formula>
    </cfRule>
  </conditionalFormatting>
  <conditionalFormatting sqref="A43:B45">
    <cfRule type="containsText" dxfId="8" priority="2" stopIfTrue="1" operator="containsText" text="Given">
      <formula>NOT(ISERROR(SEARCH("Given",A43)))</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opLeftCell="A62" workbookViewId="0">
      <selection activeCell="A80" sqref="A80:K80"/>
    </sheetView>
  </sheetViews>
  <sheetFormatPr defaultColWidth="11" defaultRowHeight="15.75" x14ac:dyDescent="0.25"/>
  <cols>
    <col min="1" max="1" width="22.5" customWidth="1"/>
    <col min="2" max="2" width="14.125" customWidth="1"/>
    <col min="3" max="3" width="14.875" customWidth="1"/>
    <col min="4" max="4" width="15.5" customWidth="1"/>
    <col min="5" max="5" width="14.125" customWidth="1"/>
    <col min="6" max="6" width="12.5" customWidth="1"/>
    <col min="7" max="7" width="15" customWidth="1"/>
    <col min="8" max="8" width="13" customWidth="1"/>
    <col min="9" max="9" width="16" customWidth="1"/>
    <col min="10" max="10" width="15.625" customWidth="1"/>
    <col min="11" max="11" width="13.125" customWidth="1"/>
    <col min="12" max="12" width="13.375" customWidth="1"/>
  </cols>
  <sheetData>
    <row r="1" spans="1:12" ht="21" thickBot="1" x14ac:dyDescent="0.35">
      <c r="A1" s="116" t="s">
        <v>151</v>
      </c>
      <c r="B1" s="117"/>
      <c r="C1" s="117"/>
      <c r="D1" s="117"/>
      <c r="E1" s="117"/>
      <c r="F1" s="117"/>
      <c r="G1" s="117"/>
      <c r="H1" s="117"/>
      <c r="I1" s="117"/>
      <c r="J1" s="117"/>
      <c r="K1" s="117"/>
      <c r="L1" s="118"/>
    </row>
    <row r="2" spans="1:12" x14ac:dyDescent="0.25">
      <c r="A2" s="119" t="s">
        <v>0</v>
      </c>
      <c r="B2" s="119"/>
      <c r="C2" s="119"/>
      <c r="D2" s="119"/>
      <c r="E2" s="119"/>
      <c r="F2" s="119"/>
      <c r="G2" s="119"/>
      <c r="H2" s="119"/>
      <c r="I2" s="119"/>
      <c r="J2" s="119"/>
      <c r="K2" s="119"/>
      <c r="L2" s="119"/>
    </row>
    <row r="3" spans="1:12" ht="16.5" thickBot="1" x14ac:dyDescent="0.3">
      <c r="A3" s="119" t="s">
        <v>1</v>
      </c>
      <c r="B3" s="119"/>
      <c r="C3" s="119"/>
      <c r="D3" s="119"/>
      <c r="E3" s="119"/>
      <c r="F3" s="119"/>
      <c r="G3" s="119"/>
      <c r="H3" s="119"/>
      <c r="I3" s="119"/>
      <c r="J3" s="119"/>
      <c r="K3" s="119"/>
      <c r="L3" s="119"/>
    </row>
    <row r="4" spans="1:12" x14ac:dyDescent="0.25">
      <c r="A4" s="2" t="s">
        <v>2</v>
      </c>
      <c r="B4" s="120"/>
      <c r="C4" s="120"/>
      <c r="D4" s="120"/>
      <c r="E4" s="121"/>
      <c r="F4" s="3"/>
      <c r="K4" s="3"/>
      <c r="L4" s="3"/>
    </row>
    <row r="5" spans="1:12" x14ac:dyDescent="0.25">
      <c r="A5" s="6" t="s">
        <v>6</v>
      </c>
      <c r="B5" s="124"/>
      <c r="C5" s="124"/>
      <c r="D5" s="124"/>
      <c r="E5" s="125"/>
      <c r="F5" s="7"/>
      <c r="K5" s="7"/>
      <c r="L5" s="7"/>
    </row>
    <row r="6" spans="1:12" ht="16.5" thickBot="1" x14ac:dyDescent="0.3">
      <c r="A6" s="9" t="s">
        <v>9</v>
      </c>
      <c r="B6" s="103"/>
      <c r="C6" s="103"/>
      <c r="D6" s="103"/>
      <c r="E6" s="104"/>
      <c r="F6" s="7"/>
      <c r="K6" s="7"/>
      <c r="L6" s="7"/>
    </row>
    <row r="7" spans="1:12" x14ac:dyDescent="0.25">
      <c r="A7" s="7"/>
      <c r="B7" s="7"/>
      <c r="C7" s="7"/>
      <c r="D7" s="7"/>
      <c r="E7" s="7"/>
      <c r="F7" s="7"/>
      <c r="K7" s="7"/>
      <c r="L7" s="7"/>
    </row>
    <row r="8" spans="1:12" x14ac:dyDescent="0.25">
      <c r="A8" s="12"/>
      <c r="B8" s="108" t="s">
        <v>45</v>
      </c>
      <c r="C8" s="108"/>
      <c r="D8" s="13"/>
      <c r="E8" s="7"/>
      <c r="F8" s="7"/>
      <c r="K8" s="7"/>
      <c r="L8" s="7"/>
    </row>
    <row r="9" spans="1:12" x14ac:dyDescent="0.25">
      <c r="A9" s="12"/>
      <c r="B9" s="13"/>
      <c r="C9" s="13"/>
      <c r="D9" s="13"/>
      <c r="E9" s="7"/>
      <c r="F9" s="7"/>
      <c r="K9" s="7"/>
      <c r="L9" s="7"/>
    </row>
    <row r="10" spans="1:12" ht="16.5" thickBot="1" x14ac:dyDescent="0.3"/>
    <row r="11" spans="1:12" ht="16.5" thickBot="1" x14ac:dyDescent="0.3">
      <c r="A11" s="82" t="s">
        <v>154</v>
      </c>
      <c r="B11" s="83"/>
      <c r="C11" s="83"/>
      <c r="D11" s="84"/>
    </row>
    <row r="12" spans="1:12" x14ac:dyDescent="0.25">
      <c r="A12" s="122" t="s">
        <v>3</v>
      </c>
      <c r="B12" s="123"/>
      <c r="C12" s="4" t="s">
        <v>4</v>
      </c>
      <c r="D12" s="5" t="s">
        <v>5</v>
      </c>
    </row>
    <row r="13" spans="1:12" x14ac:dyDescent="0.25">
      <c r="A13" s="105" t="s">
        <v>7</v>
      </c>
      <c r="B13" s="106"/>
      <c r="C13" s="64" t="s">
        <v>136</v>
      </c>
      <c r="D13" s="8" t="s">
        <v>8</v>
      </c>
    </row>
    <row r="14" spans="1:12" x14ac:dyDescent="0.25">
      <c r="A14" s="105" t="s">
        <v>10</v>
      </c>
      <c r="B14" s="106"/>
      <c r="C14" s="64" t="s">
        <v>136</v>
      </c>
      <c r="D14" s="8" t="s">
        <v>8</v>
      </c>
    </row>
    <row r="15" spans="1:12" x14ac:dyDescent="0.25">
      <c r="A15" s="107" t="s">
        <v>11</v>
      </c>
      <c r="B15" s="85"/>
      <c r="C15" s="10"/>
      <c r="D15" s="8" t="s">
        <v>8</v>
      </c>
    </row>
    <row r="16" spans="1:12" ht="16.5" thickBot="1" x14ac:dyDescent="0.3">
      <c r="A16" s="109" t="s">
        <v>12</v>
      </c>
      <c r="B16" s="110"/>
      <c r="C16" s="14"/>
      <c r="D16" s="15" t="s">
        <v>8</v>
      </c>
    </row>
    <row r="18" spans="1:12" ht="16.5" thickBot="1" x14ac:dyDescent="0.3"/>
    <row r="19" spans="1:12" x14ac:dyDescent="0.25">
      <c r="A19" s="111"/>
      <c r="B19" s="17" t="s">
        <v>13</v>
      </c>
      <c r="C19" s="18"/>
      <c r="D19" s="19"/>
      <c r="E19" s="18"/>
      <c r="F19" s="19"/>
      <c r="G19" s="18"/>
      <c r="H19" s="19"/>
      <c r="I19" s="18"/>
      <c r="J19" s="19"/>
      <c r="K19" s="18"/>
      <c r="L19" s="20"/>
    </row>
    <row r="20" spans="1:12" x14ac:dyDescent="0.25">
      <c r="A20" s="112"/>
      <c r="B20" s="21" t="s">
        <v>14</v>
      </c>
      <c r="C20" s="22"/>
      <c r="D20" s="23"/>
      <c r="E20" s="24"/>
      <c r="F20" s="23"/>
      <c r="G20" s="24"/>
      <c r="H20" s="23"/>
      <c r="I20" s="24"/>
      <c r="J20" s="23"/>
      <c r="K20" s="24"/>
      <c r="L20" s="25"/>
    </row>
    <row r="21" spans="1:12" ht="29.25" x14ac:dyDescent="0.25">
      <c r="A21" s="112"/>
      <c r="B21" s="21" t="s">
        <v>15</v>
      </c>
      <c r="C21" s="24"/>
      <c r="D21" s="23"/>
      <c r="E21" s="24"/>
      <c r="F21" s="23"/>
      <c r="G21" s="24"/>
      <c r="H21" s="23"/>
      <c r="I21" s="24"/>
      <c r="J21" s="23"/>
      <c r="K21" s="24"/>
      <c r="L21" s="25"/>
    </row>
    <row r="22" spans="1:12" ht="16.5" thickBot="1" x14ac:dyDescent="0.3">
      <c r="A22" s="113"/>
      <c r="B22" s="26" t="s">
        <v>16</v>
      </c>
      <c r="C22" s="27"/>
      <c r="D22" s="28"/>
      <c r="E22" s="27"/>
      <c r="F22" s="28"/>
      <c r="G22" s="27"/>
      <c r="H22" s="28"/>
      <c r="I22" s="27"/>
      <c r="J22" s="28"/>
      <c r="K22" s="27"/>
      <c r="L22" s="29"/>
    </row>
    <row r="23" spans="1:12" ht="16.5" thickBot="1" x14ac:dyDescent="0.3">
      <c r="A23" s="100" t="s">
        <v>17</v>
      </c>
      <c r="B23" s="101"/>
      <c r="C23" s="101"/>
      <c r="D23" s="101"/>
      <c r="E23" s="101"/>
      <c r="F23" s="101"/>
      <c r="G23" s="101"/>
      <c r="H23" s="101"/>
      <c r="I23" s="101"/>
      <c r="J23" s="101"/>
      <c r="K23" s="101"/>
      <c r="L23" s="102"/>
    </row>
    <row r="24" spans="1:12" ht="16.5" thickBot="1" x14ac:dyDescent="0.3">
      <c r="A24" s="30" t="s">
        <v>140</v>
      </c>
      <c r="B24" s="31" t="s">
        <v>46</v>
      </c>
      <c r="C24" s="32" t="str">
        <f t="shared" ref="C24:L24" si="0">IF(ISBLANK(C19)=TRUE, "", C19&amp;" (mg/kg)")</f>
        <v/>
      </c>
      <c r="D24" s="32" t="str">
        <f t="shared" si="0"/>
        <v/>
      </c>
      <c r="E24" s="32" t="str">
        <f t="shared" si="0"/>
        <v/>
      </c>
      <c r="F24" s="32" t="str">
        <f t="shared" si="0"/>
        <v/>
      </c>
      <c r="G24" s="32" t="str">
        <f t="shared" si="0"/>
        <v/>
      </c>
      <c r="H24" s="32" t="str">
        <f t="shared" si="0"/>
        <v/>
      </c>
      <c r="I24" s="32" t="str">
        <f t="shared" si="0"/>
        <v/>
      </c>
      <c r="J24" s="32" t="str">
        <f t="shared" si="0"/>
        <v/>
      </c>
      <c r="K24" s="32" t="str">
        <f t="shared" si="0"/>
        <v/>
      </c>
      <c r="L24" s="32" t="str">
        <f t="shared" si="0"/>
        <v/>
      </c>
    </row>
    <row r="25" spans="1:12" x14ac:dyDescent="0.25">
      <c r="A25" s="33" t="s">
        <v>118</v>
      </c>
      <c r="B25" s="65">
        <v>0.11</v>
      </c>
      <c r="C25" s="18"/>
      <c r="D25" s="19"/>
      <c r="E25" s="18"/>
      <c r="F25" s="19"/>
      <c r="G25" s="18"/>
      <c r="H25" s="19"/>
      <c r="I25" s="18"/>
      <c r="J25" s="19"/>
      <c r="K25" s="18"/>
      <c r="L25" s="20"/>
    </row>
    <row r="26" spans="1:12" x14ac:dyDescent="0.25">
      <c r="A26" s="34" t="s">
        <v>119</v>
      </c>
      <c r="B26" s="35">
        <v>1.01</v>
      </c>
      <c r="C26" s="24"/>
      <c r="D26" s="23"/>
      <c r="E26" s="24"/>
      <c r="F26" s="23"/>
      <c r="G26" s="24"/>
      <c r="H26" s="23"/>
      <c r="I26" s="24"/>
      <c r="J26" s="23"/>
      <c r="K26" s="24"/>
      <c r="L26" s="25"/>
    </row>
    <row r="27" spans="1:12" x14ac:dyDescent="0.25">
      <c r="A27" s="34" t="s">
        <v>120</v>
      </c>
      <c r="B27" s="35">
        <v>1.1499999999999999</v>
      </c>
      <c r="C27" s="24"/>
      <c r="D27" s="23"/>
      <c r="E27" s="24"/>
      <c r="F27" s="23"/>
      <c r="G27" s="24"/>
      <c r="H27" s="23"/>
      <c r="I27" s="24"/>
      <c r="J27" s="23"/>
      <c r="K27" s="24"/>
      <c r="L27" s="25"/>
    </row>
    <row r="28" spans="1:12" x14ac:dyDescent="0.25">
      <c r="A28" s="34" t="s">
        <v>121</v>
      </c>
      <c r="B28" s="35">
        <v>1.63</v>
      </c>
      <c r="C28" s="24"/>
      <c r="D28" s="23"/>
      <c r="E28" s="24"/>
      <c r="F28" s="23"/>
      <c r="G28" s="24"/>
      <c r="H28" s="23"/>
      <c r="I28" s="24"/>
      <c r="J28" s="23"/>
      <c r="K28" s="24"/>
      <c r="L28" s="25"/>
    </row>
    <row r="29" spans="1:12" x14ac:dyDescent="0.25">
      <c r="A29" s="59" t="s">
        <v>122</v>
      </c>
      <c r="B29" s="66">
        <v>0.15</v>
      </c>
      <c r="C29" s="60"/>
      <c r="D29" s="61"/>
      <c r="E29" s="60"/>
      <c r="F29" s="61"/>
      <c r="G29" s="60"/>
      <c r="H29" s="61"/>
      <c r="I29" s="60"/>
      <c r="J29" s="61"/>
      <c r="K29" s="60"/>
      <c r="L29" s="62"/>
    </row>
    <row r="30" spans="1:12" x14ac:dyDescent="0.25">
      <c r="A30" s="59" t="s">
        <v>123</v>
      </c>
      <c r="B30" s="66">
        <v>0.19</v>
      </c>
      <c r="C30" s="60"/>
      <c r="D30" s="61"/>
      <c r="E30" s="60"/>
      <c r="F30" s="61"/>
      <c r="G30" s="60"/>
      <c r="H30" s="61"/>
      <c r="I30" s="60"/>
      <c r="J30" s="61"/>
      <c r="K30" s="60"/>
      <c r="L30" s="62"/>
    </row>
    <row r="31" spans="1:12" x14ac:dyDescent="0.25">
      <c r="A31" s="63" t="s">
        <v>124</v>
      </c>
      <c r="B31" s="66">
        <v>1</v>
      </c>
      <c r="C31" s="60"/>
      <c r="D31" s="61"/>
      <c r="E31" s="60"/>
      <c r="F31" s="61"/>
      <c r="G31" s="60"/>
      <c r="H31" s="61"/>
      <c r="I31" s="60"/>
      <c r="J31" s="61"/>
      <c r="K31" s="60"/>
      <c r="L31" s="62"/>
    </row>
    <row r="32" spans="1:12" x14ac:dyDescent="0.25">
      <c r="A32" s="59" t="s">
        <v>125</v>
      </c>
      <c r="B32" s="66">
        <v>0.36</v>
      </c>
      <c r="C32" s="60"/>
      <c r="D32" s="61"/>
      <c r="E32" s="60"/>
      <c r="F32" s="61"/>
      <c r="G32" s="60"/>
      <c r="H32" s="61"/>
      <c r="I32" s="60"/>
      <c r="J32" s="61"/>
      <c r="K32" s="60"/>
      <c r="L32" s="62"/>
    </row>
    <row r="33" spans="1:12" x14ac:dyDescent="0.25">
      <c r="A33" s="59" t="s">
        <v>126</v>
      </c>
      <c r="B33" s="66">
        <v>0.5</v>
      </c>
      <c r="C33" s="60"/>
      <c r="D33" s="61"/>
      <c r="E33" s="60"/>
      <c r="F33" s="61"/>
      <c r="G33" s="60"/>
      <c r="H33" s="61"/>
      <c r="I33" s="60"/>
      <c r="J33" s="61"/>
      <c r="K33" s="60"/>
      <c r="L33" s="62"/>
    </row>
    <row r="34" spans="1:12" x14ac:dyDescent="0.25">
      <c r="A34" s="59" t="s">
        <v>127</v>
      </c>
      <c r="B34" s="66">
        <v>1</v>
      </c>
      <c r="C34" s="60"/>
      <c r="D34" s="61"/>
      <c r="E34" s="60"/>
      <c r="F34" s="61"/>
      <c r="G34" s="60"/>
      <c r="H34" s="61"/>
      <c r="I34" s="60"/>
      <c r="J34" s="61"/>
      <c r="K34" s="60"/>
      <c r="L34" s="62"/>
    </row>
    <row r="35" spans="1:12" x14ac:dyDescent="0.25">
      <c r="A35" s="59" t="s">
        <v>128</v>
      </c>
      <c r="B35" s="66">
        <v>0.02</v>
      </c>
      <c r="C35" s="60"/>
      <c r="D35" s="61"/>
      <c r="E35" s="60"/>
      <c r="F35" s="61"/>
      <c r="G35" s="60"/>
      <c r="H35" s="61"/>
      <c r="I35" s="60"/>
      <c r="J35" s="61"/>
      <c r="K35" s="60"/>
      <c r="L35" s="62"/>
    </row>
    <row r="36" spans="1:12" x14ac:dyDescent="0.25">
      <c r="A36" s="59" t="s">
        <v>129</v>
      </c>
      <c r="B36" s="66">
        <v>0.09</v>
      </c>
      <c r="C36" s="60"/>
      <c r="D36" s="61"/>
      <c r="E36" s="60"/>
      <c r="F36" s="61"/>
      <c r="G36" s="60"/>
      <c r="H36" s="61"/>
      <c r="I36" s="60"/>
      <c r="J36" s="61"/>
      <c r="K36" s="60"/>
      <c r="L36" s="62"/>
    </row>
    <row r="37" spans="1:12" x14ac:dyDescent="0.25">
      <c r="A37" s="59" t="s">
        <v>130</v>
      </c>
      <c r="B37" s="66">
        <v>0.1</v>
      </c>
      <c r="C37" s="60"/>
      <c r="D37" s="61"/>
      <c r="E37" s="60"/>
      <c r="F37" s="61"/>
      <c r="G37" s="60"/>
      <c r="H37" s="61"/>
      <c r="I37" s="60"/>
      <c r="J37" s="61"/>
      <c r="K37" s="60"/>
      <c r="L37" s="62"/>
    </row>
    <row r="38" spans="1:12" x14ac:dyDescent="0.25">
      <c r="A38" s="59" t="s">
        <v>131</v>
      </c>
      <c r="B38" s="66">
        <v>0.02</v>
      </c>
      <c r="C38" s="60"/>
      <c r="D38" s="61"/>
      <c r="E38" s="60"/>
      <c r="F38" s="61"/>
      <c r="G38" s="60"/>
      <c r="H38" s="61"/>
      <c r="I38" s="60"/>
      <c r="J38" s="61"/>
      <c r="K38" s="60"/>
      <c r="L38" s="62"/>
    </row>
    <row r="39" spans="1:12" ht="16.5" thickBot="1" x14ac:dyDescent="0.3">
      <c r="A39" s="59" t="s">
        <v>132</v>
      </c>
      <c r="B39" s="66">
        <v>0.05</v>
      </c>
      <c r="C39" s="60"/>
      <c r="D39" s="61"/>
      <c r="E39" s="60"/>
      <c r="F39" s="61"/>
      <c r="G39" s="60"/>
      <c r="H39" s="61"/>
      <c r="I39" s="60"/>
      <c r="J39" s="61"/>
      <c r="K39" s="60"/>
      <c r="L39" s="62"/>
    </row>
    <row r="40" spans="1:12" ht="16.5" thickBot="1" x14ac:dyDescent="0.3">
      <c r="A40" s="100" t="s">
        <v>133</v>
      </c>
      <c r="B40" s="101"/>
      <c r="C40" s="101"/>
      <c r="D40" s="101"/>
      <c r="E40" s="101"/>
      <c r="F40" s="101"/>
      <c r="G40" s="101"/>
      <c r="H40" s="101"/>
      <c r="I40" s="101"/>
      <c r="J40" s="101"/>
      <c r="K40" s="101"/>
      <c r="L40" s="102"/>
    </row>
    <row r="41" spans="1:12" ht="16.5" thickBot="1" x14ac:dyDescent="0.3">
      <c r="A41" s="30" t="s">
        <v>140</v>
      </c>
      <c r="B41" s="38" t="s">
        <v>46</v>
      </c>
      <c r="C41" s="39" t="str">
        <f t="shared" ref="C41:L41" si="1">IF(ISBLANK(C19)=TRUE, "", C19&amp;" (mg/kg)")</f>
        <v/>
      </c>
      <c r="D41" s="39" t="str">
        <f t="shared" si="1"/>
        <v/>
      </c>
      <c r="E41" s="39" t="str">
        <f t="shared" si="1"/>
        <v/>
      </c>
      <c r="F41" s="39" t="str">
        <f t="shared" si="1"/>
        <v/>
      </c>
      <c r="G41" s="39" t="str">
        <f t="shared" si="1"/>
        <v/>
      </c>
      <c r="H41" s="39" t="str">
        <f t="shared" si="1"/>
        <v/>
      </c>
      <c r="I41" s="39" t="str">
        <f t="shared" si="1"/>
        <v/>
      </c>
      <c r="J41" s="39" t="str">
        <f t="shared" si="1"/>
        <v/>
      </c>
      <c r="K41" s="39" t="str">
        <f t="shared" si="1"/>
        <v/>
      </c>
      <c r="L41" s="39" t="str">
        <f t="shared" si="1"/>
        <v/>
      </c>
    </row>
    <row r="42" spans="1:12" x14ac:dyDescent="0.25">
      <c r="A42" s="33" t="s">
        <v>118</v>
      </c>
      <c r="B42" s="65">
        <v>0.11</v>
      </c>
      <c r="C42" s="40">
        <f>$C25*$B42</f>
        <v>0</v>
      </c>
      <c r="D42" s="41">
        <f>$D25*$B42</f>
        <v>0</v>
      </c>
      <c r="E42" s="40">
        <f>$E25*$B42</f>
        <v>0</v>
      </c>
      <c r="F42" s="40">
        <f>$F25*$B42</f>
        <v>0</v>
      </c>
      <c r="G42" s="40">
        <f>$G25*$B42</f>
        <v>0</v>
      </c>
      <c r="H42" s="40">
        <f>$H25*$B42</f>
        <v>0</v>
      </c>
      <c r="I42" s="40">
        <f>$I25*$B42</f>
        <v>0</v>
      </c>
      <c r="J42" s="40">
        <f>$J25*$B42</f>
        <v>0</v>
      </c>
      <c r="K42" s="40">
        <f>$K25*$B42</f>
        <v>0</v>
      </c>
      <c r="L42" s="40">
        <f>$L25*$B42</f>
        <v>0</v>
      </c>
    </row>
    <row r="43" spans="1:12" x14ac:dyDescent="0.25">
      <c r="A43" s="34" t="s">
        <v>119</v>
      </c>
      <c r="B43" s="35">
        <v>1.01</v>
      </c>
      <c r="C43" s="40">
        <f t="shared" ref="C43:C56" si="2">$C26*$B43</f>
        <v>0</v>
      </c>
      <c r="D43" s="41">
        <f t="shared" ref="D43:D56" si="3">$D26*$B43</f>
        <v>0</v>
      </c>
      <c r="E43" s="40">
        <f t="shared" ref="E43:E56" si="4">$E26*$B43</f>
        <v>0</v>
      </c>
      <c r="F43" s="40">
        <f t="shared" ref="F43:F56" si="5">$F26*$B43</f>
        <v>0</v>
      </c>
      <c r="G43" s="40">
        <f t="shared" ref="G43:G56" si="6">$G26*$B43</f>
        <v>0</v>
      </c>
      <c r="H43" s="40">
        <f t="shared" ref="H43:H56" si="7">$H26*$B43</f>
        <v>0</v>
      </c>
      <c r="I43" s="40">
        <f t="shared" ref="I43:I56" si="8">$I26*$B43</f>
        <v>0</v>
      </c>
      <c r="J43" s="40">
        <f t="shared" ref="J43:J56" si="9">$J26*$B43</f>
        <v>0</v>
      </c>
      <c r="K43" s="40">
        <f t="shared" ref="K43:K56" si="10">$K26*$B43</f>
        <v>0</v>
      </c>
      <c r="L43" s="40">
        <f t="shared" ref="L43:L56" si="11">$L26*$B43</f>
        <v>0</v>
      </c>
    </row>
    <row r="44" spans="1:12" x14ac:dyDescent="0.25">
      <c r="A44" s="34" t="s">
        <v>120</v>
      </c>
      <c r="B44" s="35">
        <v>1.1499999999999999</v>
      </c>
      <c r="C44" s="40">
        <f t="shared" si="2"/>
        <v>0</v>
      </c>
      <c r="D44" s="41">
        <f t="shared" si="3"/>
        <v>0</v>
      </c>
      <c r="E44" s="40">
        <f t="shared" si="4"/>
        <v>0</v>
      </c>
      <c r="F44" s="40">
        <f t="shared" si="5"/>
        <v>0</v>
      </c>
      <c r="G44" s="40">
        <f t="shared" si="6"/>
        <v>0</v>
      </c>
      <c r="H44" s="40">
        <f t="shared" si="7"/>
        <v>0</v>
      </c>
      <c r="I44" s="40">
        <f t="shared" si="8"/>
        <v>0</v>
      </c>
      <c r="J44" s="40">
        <f t="shared" si="9"/>
        <v>0</v>
      </c>
      <c r="K44" s="40">
        <f t="shared" si="10"/>
        <v>0</v>
      </c>
      <c r="L44" s="40">
        <f t="shared" si="11"/>
        <v>0</v>
      </c>
    </row>
    <row r="45" spans="1:12" x14ac:dyDescent="0.25">
      <c r="A45" s="34" t="s">
        <v>121</v>
      </c>
      <c r="B45" s="35">
        <v>1.63</v>
      </c>
      <c r="C45" s="40">
        <f t="shared" si="2"/>
        <v>0</v>
      </c>
      <c r="D45" s="41">
        <f t="shared" si="3"/>
        <v>0</v>
      </c>
      <c r="E45" s="40">
        <f t="shared" si="4"/>
        <v>0</v>
      </c>
      <c r="F45" s="40">
        <f t="shared" si="5"/>
        <v>0</v>
      </c>
      <c r="G45" s="40">
        <f t="shared" si="6"/>
        <v>0</v>
      </c>
      <c r="H45" s="40">
        <f t="shared" si="7"/>
        <v>0</v>
      </c>
      <c r="I45" s="40">
        <f t="shared" si="8"/>
        <v>0</v>
      </c>
      <c r="J45" s="40">
        <f t="shared" si="9"/>
        <v>0</v>
      </c>
      <c r="K45" s="40">
        <f t="shared" si="10"/>
        <v>0</v>
      </c>
      <c r="L45" s="40">
        <f t="shared" si="11"/>
        <v>0</v>
      </c>
    </row>
    <row r="46" spans="1:12" x14ac:dyDescent="0.25">
      <c r="A46" s="59" t="s">
        <v>122</v>
      </c>
      <c r="B46" s="66">
        <v>0.15</v>
      </c>
      <c r="C46" s="40">
        <f t="shared" si="2"/>
        <v>0</v>
      </c>
      <c r="D46" s="41">
        <f t="shared" si="3"/>
        <v>0</v>
      </c>
      <c r="E46" s="40">
        <f t="shared" si="4"/>
        <v>0</v>
      </c>
      <c r="F46" s="40">
        <f t="shared" si="5"/>
        <v>0</v>
      </c>
      <c r="G46" s="40">
        <f t="shared" si="6"/>
        <v>0</v>
      </c>
      <c r="H46" s="40">
        <f t="shared" si="7"/>
        <v>0</v>
      </c>
      <c r="I46" s="40">
        <f t="shared" si="8"/>
        <v>0</v>
      </c>
      <c r="J46" s="40">
        <f t="shared" si="9"/>
        <v>0</v>
      </c>
      <c r="K46" s="40">
        <f t="shared" si="10"/>
        <v>0</v>
      </c>
      <c r="L46" s="40">
        <f t="shared" si="11"/>
        <v>0</v>
      </c>
    </row>
    <row r="47" spans="1:12" x14ac:dyDescent="0.25">
      <c r="A47" s="59" t="s">
        <v>123</v>
      </c>
      <c r="B47" s="66">
        <v>0.19</v>
      </c>
      <c r="C47" s="40">
        <f t="shared" si="2"/>
        <v>0</v>
      </c>
      <c r="D47" s="41">
        <f t="shared" si="3"/>
        <v>0</v>
      </c>
      <c r="E47" s="40">
        <f t="shared" si="4"/>
        <v>0</v>
      </c>
      <c r="F47" s="40">
        <f t="shared" si="5"/>
        <v>0</v>
      </c>
      <c r="G47" s="40">
        <f t="shared" si="6"/>
        <v>0</v>
      </c>
      <c r="H47" s="40">
        <f t="shared" si="7"/>
        <v>0</v>
      </c>
      <c r="I47" s="40">
        <f t="shared" si="8"/>
        <v>0</v>
      </c>
      <c r="J47" s="40">
        <f t="shared" si="9"/>
        <v>0</v>
      </c>
      <c r="K47" s="40">
        <f t="shared" si="10"/>
        <v>0</v>
      </c>
      <c r="L47" s="40">
        <f t="shared" si="11"/>
        <v>0</v>
      </c>
    </row>
    <row r="48" spans="1:12" x14ac:dyDescent="0.25">
      <c r="A48" s="63" t="s">
        <v>124</v>
      </c>
      <c r="B48" s="66">
        <v>1</v>
      </c>
      <c r="C48" s="40">
        <f t="shared" si="2"/>
        <v>0</v>
      </c>
      <c r="D48" s="41">
        <f t="shared" si="3"/>
        <v>0</v>
      </c>
      <c r="E48" s="40">
        <f t="shared" si="4"/>
        <v>0</v>
      </c>
      <c r="F48" s="40">
        <f t="shared" si="5"/>
        <v>0</v>
      </c>
      <c r="G48" s="40">
        <f t="shared" si="6"/>
        <v>0</v>
      </c>
      <c r="H48" s="40">
        <f t="shared" si="7"/>
        <v>0</v>
      </c>
      <c r="I48" s="40">
        <f t="shared" si="8"/>
        <v>0</v>
      </c>
      <c r="J48" s="40">
        <f t="shared" si="9"/>
        <v>0</v>
      </c>
      <c r="K48" s="40">
        <f t="shared" si="10"/>
        <v>0</v>
      </c>
      <c r="L48" s="40">
        <f t="shared" si="11"/>
        <v>0</v>
      </c>
    </row>
    <row r="49" spans="1:12" x14ac:dyDescent="0.25">
      <c r="A49" s="59" t="s">
        <v>125</v>
      </c>
      <c r="B49" s="66">
        <v>0.36</v>
      </c>
      <c r="C49" s="40">
        <f t="shared" si="2"/>
        <v>0</v>
      </c>
      <c r="D49" s="41">
        <f t="shared" si="3"/>
        <v>0</v>
      </c>
      <c r="E49" s="40">
        <f t="shared" si="4"/>
        <v>0</v>
      </c>
      <c r="F49" s="40">
        <f t="shared" si="5"/>
        <v>0</v>
      </c>
      <c r="G49" s="40">
        <f t="shared" si="6"/>
        <v>0</v>
      </c>
      <c r="H49" s="40">
        <f t="shared" si="7"/>
        <v>0</v>
      </c>
      <c r="I49" s="40">
        <f t="shared" si="8"/>
        <v>0</v>
      </c>
      <c r="J49" s="40">
        <f t="shared" si="9"/>
        <v>0</v>
      </c>
      <c r="K49" s="40">
        <f t="shared" si="10"/>
        <v>0</v>
      </c>
      <c r="L49" s="40">
        <f t="shared" si="11"/>
        <v>0</v>
      </c>
    </row>
    <row r="50" spans="1:12" x14ac:dyDescent="0.25">
      <c r="A50" s="59" t="s">
        <v>126</v>
      </c>
      <c r="B50" s="66">
        <v>0.5</v>
      </c>
      <c r="C50" s="40">
        <f t="shared" si="2"/>
        <v>0</v>
      </c>
      <c r="D50" s="41">
        <f t="shared" si="3"/>
        <v>0</v>
      </c>
      <c r="E50" s="40">
        <f t="shared" si="4"/>
        <v>0</v>
      </c>
      <c r="F50" s="40">
        <f t="shared" si="5"/>
        <v>0</v>
      </c>
      <c r="G50" s="40">
        <f t="shared" si="6"/>
        <v>0</v>
      </c>
      <c r="H50" s="40">
        <f t="shared" si="7"/>
        <v>0</v>
      </c>
      <c r="I50" s="40">
        <f t="shared" si="8"/>
        <v>0</v>
      </c>
      <c r="J50" s="40">
        <f t="shared" si="9"/>
        <v>0</v>
      </c>
      <c r="K50" s="40">
        <f t="shared" si="10"/>
        <v>0</v>
      </c>
      <c r="L50" s="40">
        <f t="shared" si="11"/>
        <v>0</v>
      </c>
    </row>
    <row r="51" spans="1:12" x14ac:dyDescent="0.25">
      <c r="A51" s="59" t="s">
        <v>127</v>
      </c>
      <c r="B51" s="66">
        <v>1</v>
      </c>
      <c r="C51" s="40">
        <f t="shared" si="2"/>
        <v>0</v>
      </c>
      <c r="D51" s="41">
        <f t="shared" si="3"/>
        <v>0</v>
      </c>
      <c r="E51" s="40">
        <f t="shared" si="4"/>
        <v>0</v>
      </c>
      <c r="F51" s="40">
        <f t="shared" si="5"/>
        <v>0</v>
      </c>
      <c r="G51" s="40">
        <f t="shared" si="6"/>
        <v>0</v>
      </c>
      <c r="H51" s="40">
        <f t="shared" si="7"/>
        <v>0</v>
      </c>
      <c r="I51" s="40">
        <f t="shared" si="8"/>
        <v>0</v>
      </c>
      <c r="J51" s="40">
        <f t="shared" si="9"/>
        <v>0</v>
      </c>
      <c r="K51" s="40">
        <f t="shared" si="10"/>
        <v>0</v>
      </c>
      <c r="L51" s="40">
        <f t="shared" si="11"/>
        <v>0</v>
      </c>
    </row>
    <row r="52" spans="1:12" x14ac:dyDescent="0.25">
      <c r="A52" s="59" t="s">
        <v>128</v>
      </c>
      <c r="B52" s="66">
        <v>0.02</v>
      </c>
      <c r="C52" s="40">
        <f t="shared" si="2"/>
        <v>0</v>
      </c>
      <c r="D52" s="41">
        <f t="shared" si="3"/>
        <v>0</v>
      </c>
      <c r="E52" s="40">
        <f t="shared" si="4"/>
        <v>0</v>
      </c>
      <c r="F52" s="40">
        <f t="shared" si="5"/>
        <v>0</v>
      </c>
      <c r="G52" s="40">
        <f t="shared" si="6"/>
        <v>0</v>
      </c>
      <c r="H52" s="40">
        <f t="shared" si="7"/>
        <v>0</v>
      </c>
      <c r="I52" s="40">
        <f t="shared" si="8"/>
        <v>0</v>
      </c>
      <c r="J52" s="40">
        <f t="shared" si="9"/>
        <v>0</v>
      </c>
      <c r="K52" s="40">
        <f t="shared" si="10"/>
        <v>0</v>
      </c>
      <c r="L52" s="40">
        <f t="shared" si="11"/>
        <v>0</v>
      </c>
    </row>
    <row r="53" spans="1:12" x14ac:dyDescent="0.25">
      <c r="A53" s="59" t="s">
        <v>129</v>
      </c>
      <c r="B53" s="66">
        <v>0.09</v>
      </c>
      <c r="C53" s="40">
        <f t="shared" si="2"/>
        <v>0</v>
      </c>
      <c r="D53" s="41">
        <f t="shared" si="3"/>
        <v>0</v>
      </c>
      <c r="E53" s="40">
        <f t="shared" si="4"/>
        <v>0</v>
      </c>
      <c r="F53" s="40">
        <f t="shared" si="5"/>
        <v>0</v>
      </c>
      <c r="G53" s="40">
        <f t="shared" si="6"/>
        <v>0</v>
      </c>
      <c r="H53" s="40">
        <f t="shared" si="7"/>
        <v>0</v>
      </c>
      <c r="I53" s="40">
        <f t="shared" si="8"/>
        <v>0</v>
      </c>
      <c r="J53" s="40">
        <f t="shared" si="9"/>
        <v>0</v>
      </c>
      <c r="K53" s="40">
        <f t="shared" si="10"/>
        <v>0</v>
      </c>
      <c r="L53" s="40">
        <f t="shared" si="11"/>
        <v>0</v>
      </c>
    </row>
    <row r="54" spans="1:12" x14ac:dyDescent="0.25">
      <c r="A54" s="59" t="s">
        <v>130</v>
      </c>
      <c r="B54" s="66">
        <v>0.1</v>
      </c>
      <c r="C54" s="40">
        <f t="shared" si="2"/>
        <v>0</v>
      </c>
      <c r="D54" s="41">
        <f t="shared" si="3"/>
        <v>0</v>
      </c>
      <c r="E54" s="40">
        <f t="shared" si="4"/>
        <v>0</v>
      </c>
      <c r="F54" s="40">
        <f t="shared" si="5"/>
        <v>0</v>
      </c>
      <c r="G54" s="40">
        <f t="shared" si="6"/>
        <v>0</v>
      </c>
      <c r="H54" s="40">
        <f t="shared" si="7"/>
        <v>0</v>
      </c>
      <c r="I54" s="40">
        <f t="shared" si="8"/>
        <v>0</v>
      </c>
      <c r="J54" s="40">
        <f t="shared" si="9"/>
        <v>0</v>
      </c>
      <c r="K54" s="40">
        <f t="shared" si="10"/>
        <v>0</v>
      </c>
      <c r="L54" s="40">
        <f t="shared" si="11"/>
        <v>0</v>
      </c>
    </row>
    <row r="55" spans="1:12" x14ac:dyDescent="0.25">
      <c r="A55" s="59" t="s">
        <v>131</v>
      </c>
      <c r="B55" s="66">
        <v>0.02</v>
      </c>
      <c r="C55" s="40">
        <f t="shared" si="2"/>
        <v>0</v>
      </c>
      <c r="D55" s="41">
        <f t="shared" si="3"/>
        <v>0</v>
      </c>
      <c r="E55" s="40">
        <f t="shared" si="4"/>
        <v>0</v>
      </c>
      <c r="F55" s="40">
        <f t="shared" si="5"/>
        <v>0</v>
      </c>
      <c r="G55" s="40">
        <f t="shared" si="6"/>
        <v>0</v>
      </c>
      <c r="H55" s="40">
        <f t="shared" si="7"/>
        <v>0</v>
      </c>
      <c r="I55" s="40">
        <f t="shared" si="8"/>
        <v>0</v>
      </c>
      <c r="J55" s="40">
        <f t="shared" si="9"/>
        <v>0</v>
      </c>
      <c r="K55" s="40">
        <f t="shared" si="10"/>
        <v>0</v>
      </c>
      <c r="L55" s="40">
        <f t="shared" si="11"/>
        <v>0</v>
      </c>
    </row>
    <row r="56" spans="1:12" ht="16.5" thickBot="1" x14ac:dyDescent="0.3">
      <c r="A56" s="59" t="s">
        <v>132</v>
      </c>
      <c r="B56" s="66">
        <v>0.05</v>
      </c>
      <c r="C56" s="40">
        <f t="shared" si="2"/>
        <v>0</v>
      </c>
      <c r="D56" s="41">
        <f t="shared" si="3"/>
        <v>0</v>
      </c>
      <c r="E56" s="40">
        <f t="shared" si="4"/>
        <v>0</v>
      </c>
      <c r="F56" s="40">
        <f t="shared" si="5"/>
        <v>0</v>
      </c>
      <c r="G56" s="40">
        <f t="shared" si="6"/>
        <v>0</v>
      </c>
      <c r="H56" s="40">
        <f t="shared" si="7"/>
        <v>0</v>
      </c>
      <c r="I56" s="40">
        <f t="shared" si="8"/>
        <v>0</v>
      </c>
      <c r="J56" s="40">
        <f t="shared" si="9"/>
        <v>0</v>
      </c>
      <c r="K56" s="40">
        <f t="shared" si="10"/>
        <v>0</v>
      </c>
      <c r="L56" s="40">
        <f t="shared" si="11"/>
        <v>0</v>
      </c>
    </row>
    <row r="57" spans="1:12" ht="16.5" thickBot="1" x14ac:dyDescent="0.3">
      <c r="A57" s="100" t="s">
        <v>18</v>
      </c>
      <c r="B57" s="101"/>
      <c r="C57" s="101"/>
      <c r="D57" s="101"/>
      <c r="E57" s="101"/>
      <c r="F57" s="101"/>
      <c r="G57" s="101"/>
      <c r="H57" s="101"/>
      <c r="I57" s="101"/>
      <c r="J57" s="101"/>
      <c r="K57" s="101"/>
      <c r="L57" s="102"/>
    </row>
    <row r="58" spans="1:12" ht="16.5" thickBot="1" x14ac:dyDescent="0.3">
      <c r="A58" s="114" t="s">
        <v>134</v>
      </c>
      <c r="B58" s="115"/>
      <c r="C58" s="42">
        <f t="shared" ref="C58:L58" si="12">SUM(C42:C56)</f>
        <v>0</v>
      </c>
      <c r="D58" s="42">
        <f t="shared" si="12"/>
        <v>0</v>
      </c>
      <c r="E58" s="42">
        <f t="shared" si="12"/>
        <v>0</v>
      </c>
      <c r="F58" s="42">
        <f t="shared" si="12"/>
        <v>0</v>
      </c>
      <c r="G58" s="42">
        <f t="shared" si="12"/>
        <v>0</v>
      </c>
      <c r="H58" s="42">
        <f t="shared" si="12"/>
        <v>0</v>
      </c>
      <c r="I58" s="42">
        <f t="shared" si="12"/>
        <v>0</v>
      </c>
      <c r="J58" s="42">
        <f t="shared" si="12"/>
        <v>0</v>
      </c>
      <c r="K58" s="42">
        <f t="shared" si="12"/>
        <v>0</v>
      </c>
      <c r="L58" s="42">
        <f t="shared" si="12"/>
        <v>0</v>
      </c>
    </row>
    <row r="59" spans="1:12" ht="16.5" thickBot="1" x14ac:dyDescent="0.3">
      <c r="A59" s="100" t="s">
        <v>19</v>
      </c>
      <c r="B59" s="101"/>
      <c r="C59" s="101"/>
      <c r="D59" s="101"/>
      <c r="E59" s="101"/>
      <c r="F59" s="101"/>
      <c r="G59" s="101"/>
      <c r="H59" s="101"/>
      <c r="I59" s="101"/>
      <c r="J59" s="101"/>
      <c r="K59" s="101"/>
      <c r="L59" s="102"/>
    </row>
    <row r="60" spans="1:12" ht="16.5" thickBot="1" x14ac:dyDescent="0.3">
      <c r="A60" s="90" t="s">
        <v>20</v>
      </c>
      <c r="B60" s="91"/>
      <c r="C60" s="31" t="str">
        <f t="shared" ref="C60:L60" si="13">IF(ISBLANK(C19)=TRUE, "", C19&amp;" (mg/kg)")</f>
        <v/>
      </c>
      <c r="D60" s="31" t="str">
        <f t="shared" si="13"/>
        <v/>
      </c>
      <c r="E60" s="31" t="str">
        <f t="shared" si="13"/>
        <v/>
      </c>
      <c r="F60" s="31" t="str">
        <f t="shared" si="13"/>
        <v/>
      </c>
      <c r="G60" s="31" t="str">
        <f t="shared" si="13"/>
        <v/>
      </c>
      <c r="H60" s="31" t="str">
        <f t="shared" si="13"/>
        <v/>
      </c>
      <c r="I60" s="31" t="str">
        <f t="shared" si="13"/>
        <v/>
      </c>
      <c r="J60" s="31" t="str">
        <f t="shared" si="13"/>
        <v/>
      </c>
      <c r="K60" s="31" t="str">
        <f t="shared" si="13"/>
        <v/>
      </c>
      <c r="L60" s="31" t="str">
        <f t="shared" si="13"/>
        <v/>
      </c>
    </row>
    <row r="61" spans="1:12" ht="30" customHeight="1" thickBot="1" x14ac:dyDescent="0.3">
      <c r="A61" s="92" t="s">
        <v>137</v>
      </c>
      <c r="B61" s="93"/>
      <c r="C61" s="43" t="str">
        <f>IF((INT(C58*1000))/1000&gt;C13, "EXCEEDS", "OK")</f>
        <v>OK</v>
      </c>
      <c r="D61" s="44" t="str">
        <f>IF((INT(D58*1000))/1000&gt;C13, "EXCEEDS", "OK")</f>
        <v>OK</v>
      </c>
      <c r="E61" s="45" t="str">
        <f>IF((INT(E58*1000))/1000&gt;C13, "EXCEEDS", "OK")</f>
        <v>OK</v>
      </c>
      <c r="F61" s="44" t="str">
        <f>IF((INT(F58*1000))/1000&gt;C13, "EXCEEDS", "OK")</f>
        <v>OK</v>
      </c>
      <c r="G61" s="45" t="str">
        <f>IF((INT(G58*1000))/1000&gt;C13, "EXCEEDS", "OK")</f>
        <v>OK</v>
      </c>
      <c r="H61" s="44" t="str">
        <f>IF((INT(H58*1000))/1000&gt;C13, "EXCEEDS", "OK")</f>
        <v>OK</v>
      </c>
      <c r="I61" s="45" t="str">
        <f>IF((INT(I58*1000))/1000&gt;C13, "EXCEEDS", "OK")</f>
        <v>OK</v>
      </c>
      <c r="J61" s="44" t="str">
        <f>IF((INT(J58*1000))/1000&gt;C13, "EXCEEDS", "OK")</f>
        <v>OK</v>
      </c>
      <c r="K61" s="45" t="str">
        <f>IF((INT(K58*1000))/1000&gt;C13, "EXCEEDS", "OK")</f>
        <v>OK</v>
      </c>
      <c r="L61" s="44" t="str">
        <f>IF((INT(L58*1000))/1000&gt;C13, "EXCEEDS", "OK")</f>
        <v>OK</v>
      </c>
    </row>
    <row r="62" spans="1:12" ht="33.950000000000003" customHeight="1" thickBot="1" x14ac:dyDescent="0.3">
      <c r="A62" s="92" t="s">
        <v>138</v>
      </c>
      <c r="B62" s="93"/>
      <c r="C62" s="43" t="str">
        <f>IF((INT(C58*1000))/1000&gt;C14, "EXCEEDS", "OK")</f>
        <v>OK</v>
      </c>
      <c r="D62" s="44" t="str">
        <f>IF((INT(D58*1000))/1000&gt;C14, "EXCEEDS", "OK")</f>
        <v>OK</v>
      </c>
      <c r="E62" s="45" t="str">
        <f>IF((INT(E58*1000))/1000&gt;C14, "EXCEEDS", "OK")</f>
        <v>OK</v>
      </c>
      <c r="F62" s="44" t="str">
        <f>IF((INT(F58*1000))/1000&gt;C14, "EXCEEDS", "OK")</f>
        <v>OK</v>
      </c>
      <c r="G62" s="45" t="str">
        <f>IF((INT(G58*1000))/1000&gt;C14, "EXCEEDS", "OK")</f>
        <v>OK</v>
      </c>
      <c r="H62" s="44" t="str">
        <f>IF((INT(H58*1000))/1000&gt;C14, "EXCEEDS", "OK")</f>
        <v>OK</v>
      </c>
      <c r="I62" s="45" t="str">
        <f>IF((INT(I58*1000))/1000&gt;C14, "EXCEEDS", "OK")</f>
        <v>OK</v>
      </c>
      <c r="J62" s="44" t="str">
        <f>IF((INT(J58*1000))/1000&gt;C14, "EXCEEDS", "OK")</f>
        <v>OK</v>
      </c>
      <c r="K62" s="45" t="str">
        <f>IF((INT(K58*1000))/1000&gt;C14, "EXCEEDS", "OK")</f>
        <v>OK</v>
      </c>
      <c r="L62" s="44" t="str">
        <f>IF((INT(L58*1000))/1000&gt;C14, "EXCEEDS", "OK")</f>
        <v>OK</v>
      </c>
    </row>
    <row r="63" spans="1:12" ht="16.5" thickBot="1" x14ac:dyDescent="0.3">
      <c r="A63" s="92" t="str">
        <f>IF(ISBLANK(C15)=FALSE, "The Alternative SCTL?", "No Alternative SCTL Given")</f>
        <v>No Alternative SCTL Given</v>
      </c>
      <c r="B63" s="93"/>
      <c r="C63" s="43" t="str">
        <f>IF(ISNUMBER(C15)=TRUE,IF((INT(C58*1000))/1000&gt;C15,"EXCEEDS","OK"), "N/A")</f>
        <v>N/A</v>
      </c>
      <c r="D63" s="44" t="str">
        <f>IF(ISNUMBER(C15)=TRUE,IF((INT(D58*1000))/1000&gt;C15,"EXCEEDS","OK"), "N/A")</f>
        <v>N/A</v>
      </c>
      <c r="E63" s="45" t="str">
        <f>IF(ISNUMBER(C15)=TRUE,IF((INT(E58*1000))/1000&gt;C15,"EXCEEDS","OK"), "N/A")</f>
        <v>N/A</v>
      </c>
      <c r="F63" s="44" t="str">
        <f>IF(ISNUMBER(C15)=TRUE,IF((INT(F58*1000))/1000&gt;C15,"EXCEEDS","OK"), "N/A")</f>
        <v>N/A</v>
      </c>
      <c r="G63" s="45" t="str">
        <f>IF(ISNUMBER(C15)=TRUE,IF((INT(G58*1000))/1000&gt;C15,"EXCEEDS","OK"), "N/A")</f>
        <v>N/A</v>
      </c>
      <c r="H63" s="44" t="str">
        <f>IF(ISNUMBER(C15)=TRUE,IF((INT(H58*1000))/1000&gt;C15,"EXCEEDS","OK"), "N/A")</f>
        <v>N/A</v>
      </c>
      <c r="I63" s="45" t="str">
        <f>IF(ISNUMBER(C15)=TRUE,IF((INT(I58*1000))/1000&gt;C15,"EXCEEDS","OK"), "N/A")</f>
        <v>N/A</v>
      </c>
      <c r="J63" s="44" t="str">
        <f>IF(ISNUMBER(C15)=TRUE,IF((INT(J58*1000))/1000&gt;C15,"EXCEEDS","OK"), "N/A")</f>
        <v>N/A</v>
      </c>
      <c r="K63" s="45" t="str">
        <f>IF(ISNUMBER(C15)=TRUE,IF((INT(K58*1000))/1000&gt;C15,"EXCEEDS","OK"), "N/A")</f>
        <v>N/A</v>
      </c>
      <c r="L63" s="44" t="str">
        <f>IF(ISNUMBER(C15)=TRUE,IF((INT(L58*1000))/1000&gt;C15,"EXCEEDS","OK"), "N/A")</f>
        <v>N/A</v>
      </c>
    </row>
    <row r="64" spans="1:12" ht="16.5" thickBot="1" x14ac:dyDescent="0.3">
      <c r="A64" s="92" t="str">
        <f>IF(ISBLANK(C16)=FALSE, "The Site Specific Background?", "No Site Specific Background Given")</f>
        <v>No Site Specific Background Given</v>
      </c>
      <c r="B64" s="93"/>
      <c r="C64" s="46" t="str">
        <f>IF(ISNUMBER(C16)=TRUE,IF((INT(C58*1000))/1000&gt;C16,"EXCEEDS","OK"), "N/A")</f>
        <v>N/A</v>
      </c>
      <c r="D64" s="47" t="str">
        <f>IF(ISNUMBER(C16)=TRUE,IF((INT(D58*1000))/1000&gt;C16,"EXCEEDS","OK"), "N/A")</f>
        <v>N/A</v>
      </c>
      <c r="E64" s="48" t="str">
        <f>IF(ISNUMBER(C16)=TRUE,IF((INT(E58*1000))/1000&gt;C16,"EXCEEDS","OK"), "N/A")</f>
        <v>N/A</v>
      </c>
      <c r="F64" s="47" t="str">
        <f>IF(ISNUMBER(C16)=TRUE,IF((INT(F58*1000))/1000&gt;C16,"EXCEEDS","OK"), "N/A")</f>
        <v>N/A</v>
      </c>
      <c r="G64" s="48" t="str">
        <f>IF(ISNUMBER(C16)=TRUE,IF((INT(G58*1000))/1000&gt;C16,"EXCEEDS","OK"), "N/A")</f>
        <v>N/A</v>
      </c>
      <c r="H64" s="47" t="str">
        <f>IF(ISNUMBER(C16)=TRUE,IF((INT(H58*1000))/1000&gt;C16,"EXCEEDS","OK"), "N/A")</f>
        <v>N/A</v>
      </c>
      <c r="I64" s="48" t="str">
        <f>IF(ISNUMBER(C16)=TRUE,IF((INT(I58*1000))/1000&gt;C16,"EXCEEDS","OK"), "N/A")</f>
        <v>N/A</v>
      </c>
      <c r="J64" s="47" t="str">
        <f>IF(ISNUMBER(C16)=TRUE,IF((INT(J58*1000))/1000&gt;C16,"EXCEEDS","OK"), "N/A")</f>
        <v>N/A</v>
      </c>
      <c r="K64" s="48" t="str">
        <f>IF(ISNUMBER(C16)=TRUE,IF((INT(K58*1000))/1000&gt;C16,"EXCEEDS","OK"), "N/A")</f>
        <v>N/A</v>
      </c>
      <c r="L64" s="47" t="str">
        <f>IF(ISNUMBER(C16)=TRUE,IF((INT(L58*1000))/1000&gt;C16,"EXCEEDS","OK"), "N/A")</f>
        <v>N/A</v>
      </c>
    </row>
    <row r="65" spans="1:12" x14ac:dyDescent="0.25">
      <c r="A65" s="49"/>
      <c r="B65" s="49"/>
      <c r="C65" s="50"/>
      <c r="D65" s="50"/>
      <c r="E65" s="50"/>
      <c r="F65" s="50"/>
      <c r="G65" s="50"/>
      <c r="H65" s="50"/>
      <c r="I65" s="50"/>
      <c r="J65" s="50"/>
      <c r="K65" s="50"/>
      <c r="L65" s="50"/>
    </row>
    <row r="66" spans="1:12" ht="16.5" thickBot="1" x14ac:dyDescent="0.3">
      <c r="A66" s="1"/>
      <c r="B66" s="51"/>
      <c r="C66" s="1"/>
      <c r="D66" s="1"/>
      <c r="E66" s="1"/>
      <c r="F66" s="1"/>
      <c r="G66" s="1"/>
      <c r="H66" s="1"/>
      <c r="I66" s="1"/>
      <c r="J66" s="1"/>
      <c r="K66" s="1"/>
      <c r="L66" s="1"/>
    </row>
    <row r="67" spans="1:12" x14ac:dyDescent="0.25">
      <c r="A67" s="94" t="s">
        <v>135</v>
      </c>
      <c r="B67" s="95"/>
      <c r="C67" s="95"/>
      <c r="D67" s="95"/>
      <c r="E67" s="96"/>
      <c r="F67" s="1"/>
      <c r="G67" s="1"/>
      <c r="H67" s="1"/>
      <c r="I67" s="1"/>
      <c r="J67" s="1"/>
      <c r="K67" s="1"/>
      <c r="L67" s="1"/>
    </row>
    <row r="68" spans="1:12" ht="16.5" thickBot="1" x14ac:dyDescent="0.3">
      <c r="A68" s="97"/>
      <c r="B68" s="98"/>
      <c r="C68" s="98"/>
      <c r="D68" s="98"/>
      <c r="E68" s="99"/>
      <c r="F68" s="1"/>
      <c r="G68" s="1"/>
      <c r="H68" s="1"/>
      <c r="I68" s="1"/>
      <c r="J68" s="1"/>
      <c r="K68" s="1"/>
      <c r="L68" s="1"/>
    </row>
    <row r="69" spans="1:12" x14ac:dyDescent="0.25">
      <c r="A69" s="1"/>
      <c r="B69" s="1"/>
      <c r="C69" s="1"/>
      <c r="D69" s="1"/>
      <c r="E69" s="1"/>
      <c r="F69" s="1"/>
      <c r="G69" s="1"/>
      <c r="H69" s="1"/>
      <c r="I69" s="1"/>
      <c r="J69" s="1"/>
      <c r="K69" s="1"/>
      <c r="L69" s="1"/>
    </row>
    <row r="70" spans="1:12" x14ac:dyDescent="0.25">
      <c r="A70" s="89" t="s">
        <v>21</v>
      </c>
      <c r="B70" s="89"/>
      <c r="C70" s="89"/>
      <c r="D70" s="89"/>
      <c r="E70" s="89"/>
      <c r="F70" s="1"/>
      <c r="G70" s="1"/>
      <c r="H70" s="1"/>
      <c r="I70" s="1"/>
      <c r="J70" s="1"/>
      <c r="K70" s="1"/>
      <c r="L70" s="1"/>
    </row>
    <row r="71" spans="1:12" ht="30" x14ac:dyDescent="0.25">
      <c r="A71" s="52" t="s">
        <v>22</v>
      </c>
      <c r="B71" s="53" t="s">
        <v>23</v>
      </c>
      <c r="C71" s="52" t="s">
        <v>24</v>
      </c>
      <c r="D71" s="89" t="s">
        <v>25</v>
      </c>
      <c r="E71" s="89"/>
      <c r="F71" s="1"/>
      <c r="G71" s="1"/>
      <c r="H71" s="1"/>
      <c r="I71" s="1"/>
      <c r="J71" s="1"/>
      <c r="K71" s="1"/>
      <c r="L71" s="1"/>
    </row>
    <row r="72" spans="1:12" ht="29.25" x14ac:dyDescent="0.25">
      <c r="A72" s="54" t="s">
        <v>26</v>
      </c>
      <c r="B72" s="55" t="s">
        <v>27</v>
      </c>
      <c r="C72" s="54" t="s">
        <v>28</v>
      </c>
      <c r="D72" s="85" t="s">
        <v>29</v>
      </c>
      <c r="E72" s="85"/>
      <c r="F72" s="1"/>
      <c r="G72" s="1"/>
      <c r="H72" s="1"/>
      <c r="I72" s="1"/>
      <c r="J72" s="1"/>
      <c r="K72" s="1"/>
      <c r="L72" s="1"/>
    </row>
    <row r="73" spans="1:12" x14ac:dyDescent="0.25">
      <c r="A73" s="54" t="s">
        <v>26</v>
      </c>
      <c r="B73" s="54" t="s">
        <v>30</v>
      </c>
      <c r="C73" s="54" t="s">
        <v>31</v>
      </c>
      <c r="D73" s="85" t="s">
        <v>32</v>
      </c>
      <c r="E73" s="85"/>
      <c r="F73" s="1"/>
      <c r="G73" s="1"/>
      <c r="H73" s="1"/>
      <c r="I73" s="1"/>
      <c r="J73" s="1"/>
      <c r="K73" s="1"/>
      <c r="L73" s="1"/>
    </row>
    <row r="74" spans="1:12" x14ac:dyDescent="0.25">
      <c r="A74" s="54" t="s">
        <v>33</v>
      </c>
      <c r="B74" s="54" t="s">
        <v>34</v>
      </c>
      <c r="C74" s="54" t="s">
        <v>35</v>
      </c>
      <c r="D74" s="85" t="s">
        <v>85</v>
      </c>
      <c r="E74" s="85"/>
      <c r="F74" s="1"/>
      <c r="G74" s="1"/>
      <c r="H74" s="1"/>
      <c r="I74" s="1"/>
      <c r="J74" s="1"/>
      <c r="K74" s="1"/>
      <c r="L74" s="1"/>
    </row>
    <row r="75" spans="1:12" x14ac:dyDescent="0.25">
      <c r="A75" s="54" t="s">
        <v>36</v>
      </c>
      <c r="B75" s="54" t="s">
        <v>30</v>
      </c>
      <c r="C75" s="54" t="s">
        <v>37</v>
      </c>
      <c r="D75" s="85" t="s">
        <v>32</v>
      </c>
      <c r="E75" s="85"/>
      <c r="F75" s="1"/>
      <c r="G75" s="1"/>
      <c r="H75" s="1"/>
      <c r="I75" s="1"/>
      <c r="J75" s="1"/>
      <c r="K75" s="1"/>
      <c r="L75" s="1"/>
    </row>
    <row r="76" spans="1:12" x14ac:dyDescent="0.25">
      <c r="A76" s="54" t="s">
        <v>38</v>
      </c>
      <c r="B76" s="54" t="s">
        <v>30</v>
      </c>
      <c r="C76" s="54" t="s">
        <v>39</v>
      </c>
      <c r="D76" s="85" t="s">
        <v>32</v>
      </c>
      <c r="E76" s="85"/>
      <c r="F76" s="1"/>
      <c r="G76" s="1"/>
      <c r="H76" s="1"/>
      <c r="I76" s="1"/>
      <c r="J76" s="1"/>
      <c r="K76" s="1"/>
      <c r="L76" s="1"/>
    </row>
    <row r="77" spans="1:12" x14ac:dyDescent="0.25">
      <c r="A77" s="54" t="s">
        <v>38</v>
      </c>
      <c r="B77" s="54" t="s">
        <v>40</v>
      </c>
      <c r="C77" s="54" t="s">
        <v>41</v>
      </c>
      <c r="D77" s="85" t="s">
        <v>85</v>
      </c>
      <c r="E77" s="85"/>
      <c r="F77" s="1"/>
      <c r="G77" s="1"/>
      <c r="H77" s="1"/>
      <c r="I77" s="1"/>
      <c r="J77" s="1"/>
      <c r="K77" s="1"/>
      <c r="L77" s="1"/>
    </row>
    <row r="78" spans="1:12" ht="16.5" thickBot="1" x14ac:dyDescent="0.3">
      <c r="A78" s="1"/>
      <c r="B78" s="1"/>
      <c r="C78" s="1"/>
      <c r="D78" s="1"/>
      <c r="E78" s="1"/>
      <c r="F78" s="1"/>
      <c r="G78" s="1"/>
      <c r="H78" s="1"/>
      <c r="I78" s="1"/>
      <c r="J78" s="1"/>
      <c r="K78" s="1"/>
      <c r="L78" s="1"/>
    </row>
    <row r="79" spans="1:12" ht="44.1" customHeight="1" x14ac:dyDescent="0.25">
      <c r="A79" s="128" t="s">
        <v>160</v>
      </c>
      <c r="B79" s="126"/>
      <c r="C79" s="126"/>
      <c r="D79" s="126"/>
      <c r="E79" s="126"/>
      <c r="F79" s="126"/>
      <c r="G79" s="126"/>
      <c r="H79" s="126"/>
      <c r="I79" s="126"/>
      <c r="J79" s="126"/>
      <c r="K79" s="127"/>
      <c r="L79" s="1"/>
    </row>
    <row r="80" spans="1:12" x14ac:dyDescent="0.25">
      <c r="A80" s="76" t="s">
        <v>42</v>
      </c>
      <c r="B80" s="77"/>
      <c r="C80" s="77"/>
      <c r="D80" s="77"/>
      <c r="E80" s="77"/>
      <c r="F80" s="77"/>
      <c r="G80" s="77"/>
      <c r="H80" s="77"/>
      <c r="I80" s="77"/>
      <c r="J80" s="77"/>
      <c r="K80" s="78"/>
      <c r="L80" s="1"/>
    </row>
    <row r="81" spans="1:12" x14ac:dyDescent="0.25">
      <c r="A81" s="76" t="s">
        <v>86</v>
      </c>
      <c r="B81" s="77"/>
      <c r="C81" s="77"/>
      <c r="D81" s="77"/>
      <c r="E81" s="77"/>
      <c r="F81" s="77"/>
      <c r="G81" s="77"/>
      <c r="H81" s="77"/>
      <c r="I81" s="77"/>
      <c r="J81" s="77"/>
      <c r="K81" s="78"/>
      <c r="L81" s="1"/>
    </row>
    <row r="82" spans="1:12" x14ac:dyDescent="0.25">
      <c r="A82" s="76" t="s">
        <v>43</v>
      </c>
      <c r="B82" s="77"/>
      <c r="C82" s="77"/>
      <c r="D82" s="77"/>
      <c r="E82" s="77"/>
      <c r="F82" s="77"/>
      <c r="G82" s="77"/>
      <c r="H82" s="77"/>
      <c r="I82" s="77"/>
      <c r="J82" s="77"/>
      <c r="K82" s="78"/>
      <c r="L82" s="1"/>
    </row>
    <row r="83" spans="1:12" x14ac:dyDescent="0.25">
      <c r="A83" s="76" t="s">
        <v>44</v>
      </c>
      <c r="B83" s="77"/>
      <c r="C83" s="77"/>
      <c r="D83" s="77"/>
      <c r="E83" s="77"/>
      <c r="F83" s="77"/>
      <c r="G83" s="77"/>
      <c r="H83" s="77"/>
      <c r="I83" s="77"/>
      <c r="J83" s="77"/>
      <c r="K83" s="78"/>
      <c r="L83" s="1"/>
    </row>
    <row r="84" spans="1:12" ht="16.5" thickBot="1" x14ac:dyDescent="0.3">
      <c r="A84" s="79" t="s">
        <v>87</v>
      </c>
      <c r="B84" s="80"/>
      <c r="C84" s="80"/>
      <c r="D84" s="80"/>
      <c r="E84" s="80"/>
      <c r="F84" s="80"/>
      <c r="G84" s="80"/>
      <c r="H84" s="80"/>
      <c r="I84" s="80"/>
      <c r="J84" s="80"/>
      <c r="K84" s="81"/>
      <c r="L84" s="1"/>
    </row>
  </sheetData>
  <mergeCells count="39">
    <mergeCell ref="B6:E6"/>
    <mergeCell ref="A1:L1"/>
    <mergeCell ref="A2:L2"/>
    <mergeCell ref="A3:L3"/>
    <mergeCell ref="B4:E4"/>
    <mergeCell ref="B5:E5"/>
    <mergeCell ref="A58:B58"/>
    <mergeCell ref="B8:C8"/>
    <mergeCell ref="A11:D11"/>
    <mergeCell ref="A12:B12"/>
    <mergeCell ref="A13:B13"/>
    <mergeCell ref="A14:B14"/>
    <mergeCell ref="A15:B15"/>
    <mergeCell ref="A16:B16"/>
    <mergeCell ref="A19:A22"/>
    <mergeCell ref="A23:L23"/>
    <mergeCell ref="A40:L40"/>
    <mergeCell ref="A57:L57"/>
    <mergeCell ref="D74:E74"/>
    <mergeCell ref="A59:L59"/>
    <mergeCell ref="A60:B60"/>
    <mergeCell ref="A61:B61"/>
    <mergeCell ref="A62:B62"/>
    <mergeCell ref="A63:B63"/>
    <mergeCell ref="A64:B64"/>
    <mergeCell ref="A67:E68"/>
    <mergeCell ref="A70:E70"/>
    <mergeCell ref="D71:E71"/>
    <mergeCell ref="D72:E72"/>
    <mergeCell ref="D73:E73"/>
    <mergeCell ref="A82:K82"/>
    <mergeCell ref="A83:K83"/>
    <mergeCell ref="A84:K84"/>
    <mergeCell ref="D75:E75"/>
    <mergeCell ref="D76:E76"/>
    <mergeCell ref="D77:E77"/>
    <mergeCell ref="A79:K79"/>
    <mergeCell ref="A80:K80"/>
    <mergeCell ref="A81:K81"/>
  </mergeCells>
  <conditionalFormatting sqref="C63:L65">
    <cfRule type="containsText" dxfId="7" priority="1" stopIfTrue="1" operator="containsText" text="N/A">
      <formula>NOT(ISERROR(SEARCH("N/A",C63)))</formula>
    </cfRule>
  </conditionalFormatting>
  <conditionalFormatting sqref="C61:L65">
    <cfRule type="containsText" dxfId="6" priority="3" stopIfTrue="1" operator="containsText" text="EXCEEDS">
      <formula>NOT(ISERROR(SEARCH("EXCEEDS",C61)))</formula>
    </cfRule>
    <cfRule type="containsText" dxfId="5" priority="4" stopIfTrue="1" operator="containsText" text="OK">
      <formula>NOT(ISERROR(SEARCH("OK",C61)))</formula>
    </cfRule>
  </conditionalFormatting>
  <conditionalFormatting sqref="A63:B65">
    <cfRule type="containsText" dxfId="4" priority="2" stopIfTrue="1" operator="containsText" text="Given">
      <formula>NOT(ISERROR(SEARCH("Given",A63)))</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44" workbookViewId="0">
      <selection activeCell="A54" sqref="A54:K54"/>
    </sheetView>
  </sheetViews>
  <sheetFormatPr defaultColWidth="11" defaultRowHeight="15.75" x14ac:dyDescent="0.25"/>
  <cols>
    <col min="1" max="1" width="19.375" customWidth="1"/>
    <col min="2" max="2" width="15.125" customWidth="1"/>
    <col min="3" max="3" width="13.875" customWidth="1"/>
    <col min="4" max="4" width="15.375" customWidth="1"/>
    <col min="5" max="5" width="14" customWidth="1"/>
    <col min="6" max="6" width="15.375" customWidth="1"/>
    <col min="7" max="7" width="14.875" customWidth="1"/>
    <col min="8" max="8" width="14.125" customWidth="1"/>
    <col min="9" max="9" width="13.125" customWidth="1"/>
    <col min="10" max="10" width="15" customWidth="1"/>
    <col min="11" max="11" width="14.625" customWidth="1"/>
    <col min="12" max="12" width="13.875" customWidth="1"/>
  </cols>
  <sheetData>
    <row r="1" spans="1:12" ht="21" thickBot="1" x14ac:dyDescent="0.35">
      <c r="A1" s="116" t="s">
        <v>152</v>
      </c>
      <c r="B1" s="117"/>
      <c r="C1" s="117"/>
      <c r="D1" s="117"/>
      <c r="E1" s="117"/>
      <c r="F1" s="117"/>
      <c r="G1" s="117"/>
      <c r="H1" s="117"/>
      <c r="I1" s="117"/>
      <c r="J1" s="117"/>
      <c r="K1" s="117"/>
      <c r="L1" s="118"/>
    </row>
    <row r="2" spans="1:12" x14ac:dyDescent="0.25">
      <c r="A2" s="119" t="s">
        <v>0</v>
      </c>
      <c r="B2" s="119"/>
      <c r="C2" s="119"/>
      <c r="D2" s="119"/>
      <c r="E2" s="119"/>
      <c r="F2" s="119"/>
      <c r="G2" s="119"/>
      <c r="H2" s="119"/>
      <c r="I2" s="119"/>
      <c r="J2" s="119"/>
      <c r="K2" s="119"/>
      <c r="L2" s="119"/>
    </row>
    <row r="3" spans="1:12" ht="16.5" thickBot="1" x14ac:dyDescent="0.3">
      <c r="A3" s="119" t="s">
        <v>1</v>
      </c>
      <c r="B3" s="119"/>
      <c r="C3" s="119"/>
      <c r="D3" s="119"/>
      <c r="E3" s="119"/>
      <c r="F3" s="119"/>
      <c r="G3" s="119"/>
      <c r="H3" s="119"/>
      <c r="I3" s="119"/>
      <c r="J3" s="119"/>
      <c r="K3" s="119"/>
      <c r="L3" s="119"/>
    </row>
    <row r="4" spans="1:12" x14ac:dyDescent="0.25">
      <c r="A4" s="2" t="s">
        <v>2</v>
      </c>
      <c r="B4" s="120"/>
      <c r="C4" s="120"/>
      <c r="D4" s="120"/>
      <c r="E4" s="121"/>
      <c r="F4" s="3"/>
      <c r="K4" s="3"/>
      <c r="L4" s="3"/>
    </row>
    <row r="5" spans="1:12" x14ac:dyDescent="0.25">
      <c r="A5" s="6" t="s">
        <v>6</v>
      </c>
      <c r="B5" s="124"/>
      <c r="C5" s="124"/>
      <c r="D5" s="124"/>
      <c r="E5" s="125"/>
      <c r="F5" s="7"/>
      <c r="K5" s="7"/>
      <c r="L5" s="7"/>
    </row>
    <row r="6" spans="1:12" ht="16.5" thickBot="1" x14ac:dyDescent="0.3">
      <c r="A6" s="9" t="s">
        <v>9</v>
      </c>
      <c r="B6" s="103"/>
      <c r="C6" s="103"/>
      <c r="D6" s="103"/>
      <c r="E6" s="104"/>
      <c r="F6" s="7"/>
      <c r="K6" s="7"/>
      <c r="L6" s="7"/>
    </row>
    <row r="7" spans="1:12" x14ac:dyDescent="0.25">
      <c r="A7" s="7"/>
      <c r="B7" s="7"/>
      <c r="C7" s="7"/>
      <c r="D7" s="7"/>
      <c r="E7" s="7"/>
      <c r="F7" s="7"/>
      <c r="K7" s="7"/>
      <c r="L7" s="7"/>
    </row>
    <row r="8" spans="1:12" x14ac:dyDescent="0.25">
      <c r="A8" s="12"/>
      <c r="B8" s="108" t="s">
        <v>45</v>
      </c>
      <c r="C8" s="108"/>
      <c r="D8" s="13"/>
      <c r="E8" s="7"/>
      <c r="F8" s="7"/>
      <c r="K8" s="7"/>
      <c r="L8" s="7"/>
    </row>
    <row r="9" spans="1:12" x14ac:dyDescent="0.25">
      <c r="A9" s="12"/>
      <c r="B9" s="13"/>
      <c r="C9" s="13"/>
      <c r="D9" s="13"/>
      <c r="E9" s="7"/>
      <c r="F9" s="7"/>
      <c r="K9" s="7"/>
      <c r="L9" s="7"/>
    </row>
    <row r="10" spans="1:12" ht="16.5" thickBot="1" x14ac:dyDescent="0.3"/>
    <row r="11" spans="1:12" ht="16.5" thickBot="1" x14ac:dyDescent="0.3">
      <c r="A11" s="82" t="s">
        <v>155</v>
      </c>
      <c r="B11" s="83"/>
      <c r="C11" s="83"/>
      <c r="D11" s="84"/>
    </row>
    <row r="12" spans="1:12" x14ac:dyDescent="0.25">
      <c r="A12" s="122" t="s">
        <v>3</v>
      </c>
      <c r="B12" s="123"/>
      <c r="C12" s="4" t="s">
        <v>4</v>
      </c>
      <c r="D12" s="5" t="s">
        <v>5</v>
      </c>
    </row>
    <row r="13" spans="1:12" x14ac:dyDescent="0.25">
      <c r="A13" s="105" t="s">
        <v>7</v>
      </c>
      <c r="B13" s="106"/>
      <c r="C13" s="64">
        <v>11</v>
      </c>
      <c r="D13" s="8" t="s">
        <v>8</v>
      </c>
    </row>
    <row r="14" spans="1:12" x14ac:dyDescent="0.25">
      <c r="A14" s="105" t="s">
        <v>10</v>
      </c>
      <c r="B14" s="106"/>
      <c r="C14" s="64">
        <v>44</v>
      </c>
      <c r="D14" s="8" t="s">
        <v>8</v>
      </c>
    </row>
    <row r="15" spans="1:12" x14ac:dyDescent="0.25">
      <c r="A15" s="107" t="s">
        <v>11</v>
      </c>
      <c r="B15" s="85"/>
      <c r="C15" s="10"/>
      <c r="D15" s="8" t="s">
        <v>8</v>
      </c>
    </row>
    <row r="16" spans="1:12" ht="16.5" thickBot="1" x14ac:dyDescent="0.3">
      <c r="A16" s="109" t="s">
        <v>12</v>
      </c>
      <c r="B16" s="110"/>
      <c r="C16" s="14"/>
      <c r="D16" s="15" t="s">
        <v>8</v>
      </c>
    </row>
    <row r="18" spans="1:12" ht="16.5" thickBot="1" x14ac:dyDescent="0.3"/>
    <row r="19" spans="1:12" x14ac:dyDescent="0.25">
      <c r="A19" s="111"/>
      <c r="B19" s="17" t="s">
        <v>13</v>
      </c>
      <c r="C19" s="18"/>
      <c r="D19" s="19"/>
      <c r="E19" s="18"/>
      <c r="F19" s="19"/>
      <c r="G19" s="18"/>
      <c r="H19" s="19"/>
      <c r="I19" s="18"/>
      <c r="J19" s="19"/>
      <c r="K19" s="18"/>
      <c r="L19" s="20"/>
    </row>
    <row r="20" spans="1:12" x14ac:dyDescent="0.25">
      <c r="A20" s="112"/>
      <c r="B20" s="21" t="s">
        <v>14</v>
      </c>
      <c r="C20" s="22"/>
      <c r="D20" s="23"/>
      <c r="E20" s="24"/>
      <c r="F20" s="23"/>
      <c r="G20" s="24"/>
      <c r="H20" s="23"/>
      <c r="I20" s="24"/>
      <c r="J20" s="23"/>
      <c r="K20" s="24"/>
      <c r="L20" s="25"/>
    </row>
    <row r="21" spans="1:12" x14ac:dyDescent="0.25">
      <c r="A21" s="112"/>
      <c r="B21" s="21" t="s">
        <v>15</v>
      </c>
      <c r="C21" s="24"/>
      <c r="D21" s="23"/>
      <c r="E21" s="24"/>
      <c r="F21" s="23"/>
      <c r="G21" s="24"/>
      <c r="H21" s="23"/>
      <c r="I21" s="24"/>
      <c r="J21" s="23"/>
      <c r="K21" s="24"/>
      <c r="L21" s="25"/>
    </row>
    <row r="22" spans="1:12" ht="16.5" thickBot="1" x14ac:dyDescent="0.3">
      <c r="A22" s="113"/>
      <c r="B22" s="26" t="s">
        <v>16</v>
      </c>
      <c r="C22" s="27"/>
      <c r="D22" s="28"/>
      <c r="E22" s="27"/>
      <c r="F22" s="28"/>
      <c r="G22" s="27"/>
      <c r="H22" s="28"/>
      <c r="I22" s="27"/>
      <c r="J22" s="28"/>
      <c r="K22" s="27"/>
      <c r="L22" s="29"/>
    </row>
    <row r="23" spans="1:12" ht="16.5" thickBot="1" x14ac:dyDescent="0.3">
      <c r="A23" s="100" t="s">
        <v>17</v>
      </c>
      <c r="B23" s="101"/>
      <c r="C23" s="101"/>
      <c r="D23" s="101"/>
      <c r="E23" s="101"/>
      <c r="F23" s="101"/>
      <c r="G23" s="101"/>
      <c r="H23" s="101"/>
      <c r="I23" s="101"/>
      <c r="J23" s="101"/>
      <c r="K23" s="101"/>
      <c r="L23" s="102"/>
    </row>
    <row r="24" spans="1:12" ht="16.5" thickBot="1" x14ac:dyDescent="0.3">
      <c r="A24" s="30" t="s">
        <v>139</v>
      </c>
      <c r="B24" s="31" t="s">
        <v>46</v>
      </c>
      <c r="C24" s="32" t="str">
        <f t="shared" ref="C24:L24" si="0">IF(ISBLANK(C19)=TRUE, "", C19&amp;" (mg/kg)")</f>
        <v/>
      </c>
      <c r="D24" s="32" t="str">
        <f t="shared" si="0"/>
        <v/>
      </c>
      <c r="E24" s="32" t="str">
        <f t="shared" si="0"/>
        <v/>
      </c>
      <c r="F24" s="32" t="str">
        <f t="shared" si="0"/>
        <v/>
      </c>
      <c r="G24" s="32" t="str">
        <f t="shared" si="0"/>
        <v/>
      </c>
      <c r="H24" s="32" t="str">
        <f t="shared" si="0"/>
        <v/>
      </c>
      <c r="I24" s="32" t="str">
        <f t="shared" si="0"/>
        <v/>
      </c>
      <c r="J24" s="32" t="str">
        <f t="shared" si="0"/>
        <v/>
      </c>
      <c r="K24" s="32" t="str">
        <f t="shared" si="0"/>
        <v/>
      </c>
      <c r="L24" s="32" t="str">
        <f t="shared" si="0"/>
        <v/>
      </c>
    </row>
    <row r="25" spans="1:12" x14ac:dyDescent="0.25">
      <c r="A25" s="72" t="s">
        <v>141</v>
      </c>
      <c r="B25" s="65">
        <v>1</v>
      </c>
      <c r="C25" s="18"/>
      <c r="D25" s="19"/>
      <c r="E25" s="18"/>
      <c r="F25" s="19"/>
      <c r="G25" s="18"/>
      <c r="H25" s="19"/>
      <c r="I25" s="18"/>
      <c r="J25" s="19"/>
      <c r="K25" s="18"/>
      <c r="L25" s="20"/>
    </row>
    <row r="26" spans="1:12" ht="16.5" thickBot="1" x14ac:dyDescent="0.3">
      <c r="A26" s="34" t="s">
        <v>142</v>
      </c>
      <c r="B26" s="35">
        <v>0.05</v>
      </c>
      <c r="C26" s="24"/>
      <c r="D26" s="23"/>
      <c r="E26" s="24"/>
      <c r="F26" s="23"/>
      <c r="G26" s="24"/>
      <c r="H26" s="23"/>
      <c r="I26" s="24"/>
      <c r="J26" s="23"/>
      <c r="K26" s="24"/>
      <c r="L26" s="25"/>
    </row>
    <row r="27" spans="1:12" ht="16.5" thickBot="1" x14ac:dyDescent="0.3">
      <c r="A27" s="100" t="s">
        <v>144</v>
      </c>
      <c r="B27" s="101"/>
      <c r="C27" s="101"/>
      <c r="D27" s="101"/>
      <c r="E27" s="101"/>
      <c r="F27" s="101"/>
      <c r="G27" s="101"/>
      <c r="H27" s="101"/>
      <c r="I27" s="101"/>
      <c r="J27" s="101"/>
      <c r="K27" s="101"/>
      <c r="L27" s="102"/>
    </row>
    <row r="28" spans="1:12" ht="16.5" thickBot="1" x14ac:dyDescent="0.3">
      <c r="A28" s="30" t="s">
        <v>139</v>
      </c>
      <c r="B28" s="38" t="s">
        <v>46</v>
      </c>
      <c r="C28" s="39" t="str">
        <f t="shared" ref="C28:L28" si="1">IF(ISBLANK(C19)=TRUE, "", C19&amp;" (mg/kg)")</f>
        <v/>
      </c>
      <c r="D28" s="39" t="str">
        <f t="shared" si="1"/>
        <v/>
      </c>
      <c r="E28" s="39" t="str">
        <f t="shared" si="1"/>
        <v/>
      </c>
      <c r="F28" s="39" t="str">
        <f t="shared" si="1"/>
        <v/>
      </c>
      <c r="G28" s="39" t="str">
        <f t="shared" si="1"/>
        <v/>
      </c>
      <c r="H28" s="39" t="str">
        <f t="shared" si="1"/>
        <v/>
      </c>
      <c r="I28" s="39" t="str">
        <f t="shared" si="1"/>
        <v/>
      </c>
      <c r="J28" s="39" t="str">
        <f t="shared" si="1"/>
        <v/>
      </c>
      <c r="K28" s="39" t="str">
        <f t="shared" si="1"/>
        <v/>
      </c>
      <c r="L28" s="39" t="str">
        <f t="shared" si="1"/>
        <v/>
      </c>
    </row>
    <row r="29" spans="1:12" x14ac:dyDescent="0.25">
      <c r="A29" s="72" t="s">
        <v>141</v>
      </c>
      <c r="B29" s="65">
        <v>1</v>
      </c>
      <c r="C29" s="40">
        <f>$C25*$B29</f>
        <v>0</v>
      </c>
      <c r="D29" s="41">
        <f>$D25*$B29</f>
        <v>0</v>
      </c>
      <c r="E29" s="40">
        <f>$E25*$B29</f>
        <v>0</v>
      </c>
      <c r="F29" s="40">
        <f>$F25*$B29</f>
        <v>0</v>
      </c>
      <c r="G29" s="40">
        <f>$G25*$B29</f>
        <v>0</v>
      </c>
      <c r="H29" s="40">
        <f>$H25*$B29</f>
        <v>0</v>
      </c>
      <c r="I29" s="40">
        <f>$I25*$B29</f>
        <v>0</v>
      </c>
      <c r="J29" s="40">
        <f>$J25*$B29</f>
        <v>0</v>
      </c>
      <c r="K29" s="40">
        <f>$K25*$B29</f>
        <v>0</v>
      </c>
      <c r="L29" s="40">
        <f>$L25*$B29</f>
        <v>0</v>
      </c>
    </row>
    <row r="30" spans="1:12" ht="16.5" thickBot="1" x14ac:dyDescent="0.3">
      <c r="A30" s="34" t="s">
        <v>142</v>
      </c>
      <c r="B30" s="35">
        <v>0.05</v>
      </c>
      <c r="C30" s="40">
        <f>$C26*$B30</f>
        <v>0</v>
      </c>
      <c r="D30" s="41">
        <f>$D26*$B30</f>
        <v>0</v>
      </c>
      <c r="E30" s="40">
        <f>$E26*$B30</f>
        <v>0</v>
      </c>
      <c r="F30" s="40">
        <f>$F26*$B30</f>
        <v>0</v>
      </c>
      <c r="G30" s="40">
        <f>$G26*$B30</f>
        <v>0</v>
      </c>
      <c r="H30" s="40">
        <f>$H26*$B30</f>
        <v>0</v>
      </c>
      <c r="I30" s="40">
        <f>$I26*$B30</f>
        <v>0</v>
      </c>
      <c r="J30" s="40">
        <f>$J26*$B30</f>
        <v>0</v>
      </c>
      <c r="K30" s="40">
        <f>$K26*$B30</f>
        <v>0</v>
      </c>
      <c r="L30" s="40">
        <f>$L26*$B30</f>
        <v>0</v>
      </c>
    </row>
    <row r="31" spans="1:12" ht="16.5" thickBot="1" x14ac:dyDescent="0.3">
      <c r="A31" s="100" t="s">
        <v>144</v>
      </c>
      <c r="B31" s="101"/>
      <c r="C31" s="101"/>
      <c r="D31" s="101"/>
      <c r="E31" s="101"/>
      <c r="F31" s="101"/>
      <c r="G31" s="101"/>
      <c r="H31" s="101"/>
      <c r="I31" s="101"/>
      <c r="J31" s="101"/>
      <c r="K31" s="101"/>
      <c r="L31" s="102"/>
    </row>
    <row r="32" spans="1:12" ht="16.5" thickBot="1" x14ac:dyDescent="0.3">
      <c r="A32" s="114" t="s">
        <v>143</v>
      </c>
      <c r="B32" s="115"/>
      <c r="C32" s="42">
        <f t="shared" ref="C32:L32" si="2">SUM(C29:C30)</f>
        <v>0</v>
      </c>
      <c r="D32" s="42">
        <f t="shared" si="2"/>
        <v>0</v>
      </c>
      <c r="E32" s="42">
        <f t="shared" si="2"/>
        <v>0</v>
      </c>
      <c r="F32" s="42">
        <f t="shared" si="2"/>
        <v>0</v>
      </c>
      <c r="G32" s="42">
        <f t="shared" si="2"/>
        <v>0</v>
      </c>
      <c r="H32" s="42">
        <f t="shared" si="2"/>
        <v>0</v>
      </c>
      <c r="I32" s="42">
        <f t="shared" si="2"/>
        <v>0</v>
      </c>
      <c r="J32" s="42">
        <f t="shared" si="2"/>
        <v>0</v>
      </c>
      <c r="K32" s="42">
        <f t="shared" si="2"/>
        <v>0</v>
      </c>
      <c r="L32" s="42">
        <f t="shared" si="2"/>
        <v>0</v>
      </c>
    </row>
    <row r="33" spans="1:12" ht="16.5" thickBot="1" x14ac:dyDescent="0.3">
      <c r="A33" s="100" t="s">
        <v>19</v>
      </c>
      <c r="B33" s="101"/>
      <c r="C33" s="101"/>
      <c r="D33" s="101"/>
      <c r="E33" s="101"/>
      <c r="F33" s="101"/>
      <c r="G33" s="101"/>
      <c r="H33" s="101"/>
      <c r="I33" s="101"/>
      <c r="J33" s="101"/>
      <c r="K33" s="101"/>
      <c r="L33" s="102"/>
    </row>
    <row r="34" spans="1:12" ht="16.5" thickBot="1" x14ac:dyDescent="0.3">
      <c r="A34" s="90" t="s">
        <v>20</v>
      </c>
      <c r="B34" s="91"/>
      <c r="C34" s="31" t="str">
        <f t="shared" ref="C34:L34" si="3">IF(ISBLANK(C19)=TRUE, "", C19&amp;" (mg/kg)")</f>
        <v/>
      </c>
      <c r="D34" s="31" t="str">
        <f t="shared" si="3"/>
        <v/>
      </c>
      <c r="E34" s="31" t="str">
        <f t="shared" si="3"/>
        <v/>
      </c>
      <c r="F34" s="31" t="str">
        <f t="shared" si="3"/>
        <v/>
      </c>
      <c r="G34" s="31" t="str">
        <f t="shared" si="3"/>
        <v/>
      </c>
      <c r="H34" s="31" t="str">
        <f t="shared" si="3"/>
        <v/>
      </c>
      <c r="I34" s="31" t="str">
        <f t="shared" si="3"/>
        <v/>
      </c>
      <c r="J34" s="31" t="str">
        <f t="shared" si="3"/>
        <v/>
      </c>
      <c r="K34" s="31" t="str">
        <f t="shared" si="3"/>
        <v/>
      </c>
      <c r="L34" s="31" t="str">
        <f t="shared" si="3"/>
        <v/>
      </c>
    </row>
    <row r="35" spans="1:12" ht="42" customHeight="1" thickBot="1" x14ac:dyDescent="0.3">
      <c r="A35" s="92" t="s">
        <v>145</v>
      </c>
      <c r="B35" s="93"/>
      <c r="C35" s="43" t="str">
        <f>IF((INT(C32*1000))/1000&gt;C13, "EXCEEDS", "OK")</f>
        <v>OK</v>
      </c>
      <c r="D35" s="44" t="str">
        <f>IF((INT(D32*1000))/1000&gt;C13, "EXCEEDS", "OK")</f>
        <v>OK</v>
      </c>
      <c r="E35" s="45" t="str">
        <f>IF((INT(E32*1000))/1000&gt;C13, "EXCEEDS", "OK")</f>
        <v>OK</v>
      </c>
      <c r="F35" s="44" t="str">
        <f>IF((INT(F32*1000))/1000&gt;C13, "EXCEEDS", "OK")</f>
        <v>OK</v>
      </c>
      <c r="G35" s="45" t="str">
        <f>IF((INT(G32*1000))/1000&gt;C13, "EXCEEDS", "OK")</f>
        <v>OK</v>
      </c>
      <c r="H35" s="44" t="str">
        <f>IF((INT(H32*1000))/1000&gt;C13, "EXCEEDS", "OK")</f>
        <v>OK</v>
      </c>
      <c r="I35" s="45" t="str">
        <f>IF((INT(I32*1000))/1000&gt;C13, "EXCEEDS", "OK")</f>
        <v>OK</v>
      </c>
      <c r="J35" s="44" t="str">
        <f>IF((INT(J32*1000))/1000&gt;C13, "EXCEEDS", "OK")</f>
        <v>OK</v>
      </c>
      <c r="K35" s="45" t="str">
        <f>IF((INT(K32*1000))/1000&gt;C13, "EXCEEDS", "OK")</f>
        <v>OK</v>
      </c>
      <c r="L35" s="44" t="str">
        <f>IF((INT(L32*1000))/1000&gt;C13, "EXCEEDS", "OK")</f>
        <v>OK</v>
      </c>
    </row>
    <row r="36" spans="1:12" ht="35.1" customHeight="1" thickBot="1" x14ac:dyDescent="0.3">
      <c r="A36" s="92" t="s">
        <v>146</v>
      </c>
      <c r="B36" s="93"/>
      <c r="C36" s="43" t="str">
        <f>IF((INT(C32*1000))/1000&gt;C14, "EXCEEDS", "OK")</f>
        <v>OK</v>
      </c>
      <c r="D36" s="44" t="str">
        <f>IF((INT(D32*1000))/1000&gt;C14, "EXCEEDS", "OK")</f>
        <v>OK</v>
      </c>
      <c r="E36" s="45" t="str">
        <f>IF((INT(E32*1000))/1000&gt;C14, "EXCEEDS", "OK")</f>
        <v>OK</v>
      </c>
      <c r="F36" s="44" t="str">
        <f>IF((INT(F32*1000))/1000&gt;C14, "EXCEEDS", "OK")</f>
        <v>OK</v>
      </c>
      <c r="G36" s="45" t="str">
        <f>IF((INT(G32*1000))/1000&gt;C14, "EXCEEDS", "OK")</f>
        <v>OK</v>
      </c>
      <c r="H36" s="44" t="str">
        <f>IF((INT(H32*1000))/1000&gt;C14, "EXCEEDS", "OK")</f>
        <v>OK</v>
      </c>
      <c r="I36" s="45" t="str">
        <f>IF((INT(I32*1000))/1000&gt;C14, "EXCEEDS", "OK")</f>
        <v>OK</v>
      </c>
      <c r="J36" s="44" t="str">
        <f>IF((INT(J32*1000))/1000&gt;C14, "EXCEEDS", "OK")</f>
        <v>OK</v>
      </c>
      <c r="K36" s="45" t="str">
        <f>IF((INT(K32*1000))/1000&gt;C14, "EXCEEDS", "OK")</f>
        <v>OK</v>
      </c>
      <c r="L36" s="44" t="str">
        <f>IF((INT(L32*1000))/1000&gt;C14, "EXCEEDS", "OK")</f>
        <v>OK</v>
      </c>
    </row>
    <row r="37" spans="1:12" ht="16.5" thickBot="1" x14ac:dyDescent="0.3">
      <c r="A37" s="92" t="str">
        <f>IF(ISBLANK(C15)=FALSE, "The Alternative SCTL?", "No Alternative SCTL Given")</f>
        <v>No Alternative SCTL Given</v>
      </c>
      <c r="B37" s="93"/>
      <c r="C37" s="43" t="str">
        <f>IF(ISNUMBER(C15)=TRUE,IF((INT(C32*1000))/1000&gt;C15,"EXCEEDS","OK"), "N/A")</f>
        <v>N/A</v>
      </c>
      <c r="D37" s="44" t="str">
        <f>IF(ISNUMBER(C15)=TRUE,IF((INT(D32*1000))/1000&gt;C15,"EXCEEDS","OK"), "N/A")</f>
        <v>N/A</v>
      </c>
      <c r="E37" s="45" t="str">
        <f>IF(ISNUMBER(C15)=TRUE,IF((INT(E32*1000))/1000&gt;C15,"EXCEEDS","OK"), "N/A")</f>
        <v>N/A</v>
      </c>
      <c r="F37" s="44" t="str">
        <f>IF(ISNUMBER(C15)=TRUE,IF((INT(F32*1000))/1000&gt;C15,"EXCEEDS","OK"), "N/A")</f>
        <v>N/A</v>
      </c>
      <c r="G37" s="45" t="str">
        <f>IF(ISNUMBER(C15)=TRUE,IF((INT(G32*1000))/1000&gt;C15,"EXCEEDS","OK"), "N/A")</f>
        <v>N/A</v>
      </c>
      <c r="H37" s="44" t="str">
        <f>IF(ISNUMBER(C15)=TRUE,IF((INT(H32*1000))/1000&gt;C15,"EXCEEDS","OK"), "N/A")</f>
        <v>N/A</v>
      </c>
      <c r="I37" s="45" t="str">
        <f>IF(ISNUMBER(C15)=TRUE,IF((INT(I32*1000))/1000&gt;C15,"EXCEEDS","OK"), "N/A")</f>
        <v>N/A</v>
      </c>
      <c r="J37" s="44" t="str">
        <f>IF(ISNUMBER(C15)=TRUE,IF((INT(J32*1000))/1000&gt;C15,"EXCEEDS","OK"), "N/A")</f>
        <v>N/A</v>
      </c>
      <c r="K37" s="45" t="str">
        <f>IF(ISNUMBER(C15)=TRUE,IF((INT(K32*1000))/1000&gt;C15,"EXCEEDS","OK"), "N/A")</f>
        <v>N/A</v>
      </c>
      <c r="L37" s="44" t="str">
        <f>IF(ISNUMBER(C15)=TRUE,IF((INT(L32*1000))/1000&gt;C15,"EXCEEDS","OK"), "N/A")</f>
        <v>N/A</v>
      </c>
    </row>
    <row r="38" spans="1:12" ht="16.5" thickBot="1" x14ac:dyDescent="0.3">
      <c r="A38" s="92" t="str">
        <f>IF(ISBLANK(C16)=FALSE, "The Site Specific Background?", "No Site Specific Background Given")</f>
        <v>No Site Specific Background Given</v>
      </c>
      <c r="B38" s="93"/>
      <c r="C38" s="46" t="str">
        <f>IF(ISNUMBER(C16)=TRUE,IF((INT(C32*1000))/1000&gt;C16,"EXCEEDS","OK"), "N/A")</f>
        <v>N/A</v>
      </c>
      <c r="D38" s="47" t="str">
        <f>IF(ISNUMBER(C16)=TRUE,IF((INT(D32*1000))/1000&gt;C16,"EXCEEDS","OK"), "N/A")</f>
        <v>N/A</v>
      </c>
      <c r="E38" s="48" t="str">
        <f>IF(ISNUMBER(C16)=TRUE,IF((INT(E32*1000))/1000&gt;C16,"EXCEEDS","OK"), "N/A")</f>
        <v>N/A</v>
      </c>
      <c r="F38" s="47" t="str">
        <f>IF(ISNUMBER(C16)=TRUE,IF((INT(F32*1000))/1000&gt;C16,"EXCEEDS","OK"), "N/A")</f>
        <v>N/A</v>
      </c>
      <c r="G38" s="48" t="str">
        <f>IF(ISNUMBER(C16)=TRUE,IF((INT(G32*1000))/1000&gt;C16,"EXCEEDS","OK"), "N/A")</f>
        <v>N/A</v>
      </c>
      <c r="H38" s="47" t="str">
        <f>IF(ISNUMBER(C16)=TRUE,IF((INT(H32*1000))/1000&gt;C16,"EXCEEDS","OK"), "N/A")</f>
        <v>N/A</v>
      </c>
      <c r="I38" s="48" t="str">
        <f>IF(ISNUMBER(C16)=TRUE,IF((INT(I32*1000))/1000&gt;C16,"EXCEEDS","OK"), "N/A")</f>
        <v>N/A</v>
      </c>
      <c r="J38" s="47" t="str">
        <f>IF(ISNUMBER(C16)=TRUE,IF((INT(J32*1000))/1000&gt;C16,"EXCEEDS","OK"), "N/A")</f>
        <v>N/A</v>
      </c>
      <c r="K38" s="48" t="str">
        <f>IF(ISNUMBER(C16)=TRUE,IF((INT(K32*1000))/1000&gt;C16,"EXCEEDS","OK"), "N/A")</f>
        <v>N/A</v>
      </c>
      <c r="L38" s="47" t="str">
        <f>IF(ISNUMBER(C16)=TRUE,IF((INT(L32*1000))/1000&gt;C16,"EXCEEDS","OK"), "N/A")</f>
        <v>N/A</v>
      </c>
    </row>
    <row r="39" spans="1:12" x14ac:dyDescent="0.25">
      <c r="A39" s="49"/>
      <c r="B39" s="49"/>
      <c r="C39" s="50"/>
      <c r="D39" s="50"/>
      <c r="E39" s="50"/>
      <c r="F39" s="50"/>
      <c r="G39" s="50"/>
      <c r="H39" s="50"/>
      <c r="I39" s="50"/>
      <c r="J39" s="50"/>
      <c r="K39" s="50"/>
      <c r="L39" s="50"/>
    </row>
    <row r="40" spans="1:12" ht="16.5" thickBot="1" x14ac:dyDescent="0.3">
      <c r="A40" s="1"/>
      <c r="B40" s="51"/>
      <c r="C40" s="1"/>
      <c r="D40" s="1"/>
      <c r="E40" s="1"/>
      <c r="F40" s="1"/>
      <c r="G40" s="1"/>
      <c r="H40" s="1"/>
      <c r="I40" s="1"/>
      <c r="J40" s="1"/>
      <c r="K40" s="1"/>
      <c r="L40" s="1"/>
    </row>
    <row r="41" spans="1:12" x14ac:dyDescent="0.25">
      <c r="A41" s="94" t="s">
        <v>147</v>
      </c>
      <c r="B41" s="95"/>
      <c r="C41" s="95"/>
      <c r="D41" s="95"/>
      <c r="E41" s="96"/>
      <c r="F41" s="1"/>
      <c r="G41" s="1"/>
      <c r="H41" s="1"/>
      <c r="I41" s="1"/>
      <c r="J41" s="1"/>
      <c r="K41" s="1"/>
      <c r="L41" s="1"/>
    </row>
    <row r="42" spans="1:12" ht="16.5" thickBot="1" x14ac:dyDescent="0.3">
      <c r="A42" s="97"/>
      <c r="B42" s="98"/>
      <c r="C42" s="98"/>
      <c r="D42" s="98"/>
      <c r="E42" s="99"/>
      <c r="F42" s="1"/>
      <c r="G42" s="1"/>
      <c r="H42" s="1"/>
      <c r="I42" s="1"/>
      <c r="J42" s="1"/>
      <c r="K42" s="1"/>
      <c r="L42" s="1"/>
    </row>
    <row r="43" spans="1:12" x14ac:dyDescent="0.25">
      <c r="A43" s="1"/>
      <c r="B43" s="1"/>
      <c r="C43" s="1"/>
      <c r="D43" s="1"/>
      <c r="E43" s="1"/>
      <c r="F43" s="1"/>
      <c r="G43" s="1"/>
      <c r="H43" s="1"/>
      <c r="I43" s="1"/>
      <c r="J43" s="1"/>
      <c r="K43" s="1"/>
      <c r="L43" s="1"/>
    </row>
    <row r="44" spans="1:12" x14ac:dyDescent="0.25">
      <c r="A44" s="89" t="s">
        <v>21</v>
      </c>
      <c r="B44" s="89"/>
      <c r="C44" s="89"/>
      <c r="D44" s="89"/>
      <c r="E44" s="89"/>
      <c r="F44" s="1"/>
      <c r="G44" s="1"/>
      <c r="H44" s="1"/>
      <c r="I44" s="1"/>
      <c r="J44" s="1"/>
      <c r="K44" s="1"/>
      <c r="L44" s="1"/>
    </row>
    <row r="45" spans="1:12" ht="30" x14ac:dyDescent="0.25">
      <c r="A45" s="52" t="s">
        <v>22</v>
      </c>
      <c r="B45" s="53" t="s">
        <v>23</v>
      </c>
      <c r="C45" s="52" t="s">
        <v>24</v>
      </c>
      <c r="D45" s="89" t="s">
        <v>25</v>
      </c>
      <c r="E45" s="89"/>
      <c r="F45" s="1"/>
      <c r="G45" s="1"/>
      <c r="H45" s="1"/>
      <c r="I45" s="1"/>
      <c r="J45" s="1"/>
      <c r="K45" s="1"/>
      <c r="L45" s="1"/>
    </row>
    <row r="46" spans="1:12" ht="29.25" x14ac:dyDescent="0.25">
      <c r="A46" s="54" t="s">
        <v>26</v>
      </c>
      <c r="B46" s="55" t="s">
        <v>27</v>
      </c>
      <c r="C46" s="54" t="s">
        <v>28</v>
      </c>
      <c r="D46" s="85" t="s">
        <v>29</v>
      </c>
      <c r="E46" s="85"/>
      <c r="F46" s="1"/>
      <c r="G46" s="1"/>
      <c r="H46" s="1"/>
      <c r="I46" s="1"/>
      <c r="J46" s="1"/>
      <c r="K46" s="1"/>
      <c r="L46" s="1"/>
    </row>
    <row r="47" spans="1:12" x14ac:dyDescent="0.25">
      <c r="A47" s="54" t="s">
        <v>26</v>
      </c>
      <c r="B47" s="54" t="s">
        <v>30</v>
      </c>
      <c r="C47" s="54" t="s">
        <v>31</v>
      </c>
      <c r="D47" s="85" t="s">
        <v>32</v>
      </c>
      <c r="E47" s="85"/>
      <c r="F47" s="1"/>
      <c r="G47" s="1"/>
      <c r="H47" s="1"/>
      <c r="I47" s="1"/>
      <c r="J47" s="1"/>
      <c r="K47" s="1"/>
      <c r="L47" s="1"/>
    </row>
    <row r="48" spans="1:12" x14ac:dyDescent="0.25">
      <c r="A48" s="54" t="s">
        <v>33</v>
      </c>
      <c r="B48" s="54" t="s">
        <v>34</v>
      </c>
      <c r="C48" s="54" t="s">
        <v>35</v>
      </c>
      <c r="D48" s="85" t="s">
        <v>85</v>
      </c>
      <c r="E48" s="85"/>
      <c r="F48" s="1"/>
      <c r="G48" s="1"/>
      <c r="H48" s="1"/>
      <c r="I48" s="1"/>
      <c r="J48" s="1"/>
      <c r="K48" s="1"/>
      <c r="L48" s="1"/>
    </row>
    <row r="49" spans="1:12" x14ac:dyDescent="0.25">
      <c r="A49" s="54" t="s">
        <v>36</v>
      </c>
      <c r="B49" s="54" t="s">
        <v>30</v>
      </c>
      <c r="C49" s="54" t="s">
        <v>37</v>
      </c>
      <c r="D49" s="85" t="s">
        <v>32</v>
      </c>
      <c r="E49" s="85"/>
      <c r="F49" s="1"/>
      <c r="G49" s="1"/>
      <c r="H49" s="1"/>
      <c r="I49" s="1"/>
      <c r="J49" s="1"/>
      <c r="K49" s="1"/>
      <c r="L49" s="1"/>
    </row>
    <row r="50" spans="1:12" x14ac:dyDescent="0.25">
      <c r="A50" s="54" t="s">
        <v>38</v>
      </c>
      <c r="B50" s="54" t="s">
        <v>30</v>
      </c>
      <c r="C50" s="54" t="s">
        <v>39</v>
      </c>
      <c r="D50" s="85" t="s">
        <v>32</v>
      </c>
      <c r="E50" s="85"/>
      <c r="F50" s="1"/>
      <c r="G50" s="1"/>
      <c r="H50" s="1"/>
      <c r="I50" s="1"/>
      <c r="J50" s="1"/>
      <c r="K50" s="1"/>
      <c r="L50" s="1"/>
    </row>
    <row r="51" spans="1:12" x14ac:dyDescent="0.25">
      <c r="A51" s="54" t="s">
        <v>38</v>
      </c>
      <c r="B51" s="54" t="s">
        <v>40</v>
      </c>
      <c r="C51" s="54" t="s">
        <v>41</v>
      </c>
      <c r="D51" s="85" t="s">
        <v>85</v>
      </c>
      <c r="E51" s="85"/>
      <c r="F51" s="1"/>
      <c r="G51" s="1"/>
      <c r="H51" s="1"/>
      <c r="I51" s="1"/>
      <c r="J51" s="1"/>
      <c r="K51" s="1"/>
      <c r="L51" s="1"/>
    </row>
    <row r="52" spans="1:12" ht="16.5" thickBot="1" x14ac:dyDescent="0.3">
      <c r="A52" s="1"/>
      <c r="B52" s="1"/>
      <c r="C52" s="1"/>
      <c r="D52" s="1"/>
      <c r="E52" s="1"/>
      <c r="F52" s="1"/>
      <c r="G52" s="1"/>
      <c r="H52" s="1"/>
      <c r="I52" s="1"/>
      <c r="J52" s="1"/>
      <c r="K52" s="1"/>
      <c r="L52" s="1"/>
    </row>
    <row r="53" spans="1:12" ht="48" customHeight="1" x14ac:dyDescent="0.25">
      <c r="A53" s="128" t="s">
        <v>161</v>
      </c>
      <c r="B53" s="126"/>
      <c r="C53" s="126"/>
      <c r="D53" s="126"/>
      <c r="E53" s="126"/>
      <c r="F53" s="126"/>
      <c r="G53" s="126"/>
      <c r="H53" s="126"/>
      <c r="I53" s="126"/>
      <c r="J53" s="126"/>
      <c r="K53" s="127"/>
      <c r="L53" s="1"/>
    </row>
    <row r="54" spans="1:12" x14ac:dyDescent="0.25">
      <c r="A54" s="76" t="s">
        <v>42</v>
      </c>
      <c r="B54" s="77"/>
      <c r="C54" s="77"/>
      <c r="D54" s="77"/>
      <c r="E54" s="77"/>
      <c r="F54" s="77"/>
      <c r="G54" s="77"/>
      <c r="H54" s="77"/>
      <c r="I54" s="77"/>
      <c r="J54" s="77"/>
      <c r="K54" s="78"/>
      <c r="L54" s="1"/>
    </row>
    <row r="55" spans="1:12" x14ac:dyDescent="0.25">
      <c r="A55" s="76" t="s">
        <v>86</v>
      </c>
      <c r="B55" s="77"/>
      <c r="C55" s="77"/>
      <c r="D55" s="77"/>
      <c r="E55" s="77"/>
      <c r="F55" s="77"/>
      <c r="G55" s="77"/>
      <c r="H55" s="77"/>
      <c r="I55" s="77"/>
      <c r="J55" s="77"/>
      <c r="K55" s="78"/>
      <c r="L55" s="1"/>
    </row>
    <row r="56" spans="1:12" x14ac:dyDescent="0.25">
      <c r="A56" s="76" t="s">
        <v>43</v>
      </c>
      <c r="B56" s="77"/>
      <c r="C56" s="77"/>
      <c r="D56" s="77"/>
      <c r="E56" s="77"/>
      <c r="F56" s="77"/>
      <c r="G56" s="77"/>
      <c r="H56" s="77"/>
      <c r="I56" s="77"/>
      <c r="J56" s="77"/>
      <c r="K56" s="78"/>
      <c r="L56" s="1"/>
    </row>
    <row r="57" spans="1:12" x14ac:dyDescent="0.25">
      <c r="A57" s="76" t="s">
        <v>44</v>
      </c>
      <c r="B57" s="77"/>
      <c r="C57" s="77"/>
      <c r="D57" s="77"/>
      <c r="E57" s="77"/>
      <c r="F57" s="77"/>
      <c r="G57" s="77"/>
      <c r="H57" s="77"/>
      <c r="I57" s="77"/>
      <c r="J57" s="77"/>
      <c r="K57" s="78"/>
      <c r="L57" s="1"/>
    </row>
    <row r="58" spans="1:12" ht="16.5" thickBot="1" x14ac:dyDescent="0.3">
      <c r="A58" s="79" t="s">
        <v>87</v>
      </c>
      <c r="B58" s="80"/>
      <c r="C58" s="80"/>
      <c r="D58" s="80"/>
      <c r="E58" s="80"/>
      <c r="F58" s="80"/>
      <c r="G58" s="80"/>
      <c r="H58" s="80"/>
      <c r="I58" s="80"/>
      <c r="J58" s="80"/>
      <c r="K58" s="81"/>
      <c r="L58" s="1"/>
    </row>
  </sheetData>
  <mergeCells count="39">
    <mergeCell ref="B6:E6"/>
    <mergeCell ref="A1:L1"/>
    <mergeCell ref="A2:L2"/>
    <mergeCell ref="A3:L3"/>
    <mergeCell ref="B4:E4"/>
    <mergeCell ref="B5:E5"/>
    <mergeCell ref="A32:B32"/>
    <mergeCell ref="B8:C8"/>
    <mergeCell ref="A11:D11"/>
    <mergeCell ref="A12:B12"/>
    <mergeCell ref="A13:B13"/>
    <mergeCell ref="A14:B14"/>
    <mergeCell ref="A15:B15"/>
    <mergeCell ref="A16:B16"/>
    <mergeCell ref="A19:A22"/>
    <mergeCell ref="A23:L23"/>
    <mergeCell ref="A27:L27"/>
    <mergeCell ref="A31:L31"/>
    <mergeCell ref="D48:E48"/>
    <mergeCell ref="A33:L33"/>
    <mergeCell ref="A34:B34"/>
    <mergeCell ref="A35:B35"/>
    <mergeCell ref="A36:B36"/>
    <mergeCell ref="A37:B37"/>
    <mergeCell ref="A38:B38"/>
    <mergeCell ref="A41:E42"/>
    <mergeCell ref="A44:E44"/>
    <mergeCell ref="D45:E45"/>
    <mergeCell ref="D46:E46"/>
    <mergeCell ref="D47:E47"/>
    <mergeCell ref="A56:K56"/>
    <mergeCell ref="A57:K57"/>
    <mergeCell ref="A58:K58"/>
    <mergeCell ref="D49:E49"/>
    <mergeCell ref="D50:E50"/>
    <mergeCell ref="D51:E51"/>
    <mergeCell ref="A53:K53"/>
    <mergeCell ref="A54:K54"/>
    <mergeCell ref="A55:K55"/>
  </mergeCells>
  <conditionalFormatting sqref="C37:L39">
    <cfRule type="containsText" dxfId="3" priority="1" stopIfTrue="1" operator="containsText" text="N/A">
      <formula>NOT(ISERROR(SEARCH("N/A",C37)))</formula>
    </cfRule>
  </conditionalFormatting>
  <conditionalFormatting sqref="C35:L39">
    <cfRule type="containsText" dxfId="2" priority="3" stopIfTrue="1" operator="containsText" text="EXCEEDS">
      <formula>NOT(ISERROR(SEARCH("EXCEEDS",C35)))</formula>
    </cfRule>
    <cfRule type="containsText" dxfId="1" priority="4" stopIfTrue="1" operator="containsText" text="OK">
      <formula>NOT(ISERROR(SEARCH("OK",C35)))</formula>
    </cfRule>
  </conditionalFormatting>
  <conditionalFormatting sqref="A37:B39">
    <cfRule type="containsText" dxfId="0" priority="2" stopIfTrue="1" operator="containsText" text="Given">
      <formula>NOT(ISERROR(SEARCH("Given",A37)))</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Organophosphates</vt:lpstr>
      <vt:lpstr>N-Methyl Carbamates</vt:lpstr>
      <vt:lpstr>Triazines</vt:lpstr>
      <vt:lpstr>Pyrethroids(Pyrethrins)</vt:lpstr>
      <vt:lpstr>Chloroacetanilides</vt:lpstr>
      <vt:lpstr>ASN</vt:lpstr>
      <vt:lpstr>ASR</vt:lpstr>
      <vt:lpstr>AST</vt:lpstr>
      <vt:lpstr>ASU</vt:lpstr>
      <vt:lpstr>BCN</vt:lpstr>
      <vt:lpstr>BCR</vt:lpstr>
      <vt:lpstr>BCT</vt:lpstr>
      <vt:lpstr>BCU</vt:lpstr>
      <vt:lpstr>IDEN</vt:lpstr>
      <vt:lpstr>IDER</vt:lpstr>
      <vt:lpstr>IDET</vt:lpstr>
      <vt:lpstr>IDEU</vt:lpstr>
      <vt:lpstr>RDEN</vt:lpstr>
      <vt:lpstr>RDER</vt:lpstr>
      <vt:lpstr>RDET</vt:lpstr>
      <vt:lpstr>RDEU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 Health</dc:creator>
  <cp:lastModifiedBy>Austin R. Manny</cp:lastModifiedBy>
  <dcterms:created xsi:type="dcterms:W3CDTF">2016-06-23T14:22:55Z</dcterms:created>
  <dcterms:modified xsi:type="dcterms:W3CDTF">2017-01-23T22:07:54Z</dcterms:modified>
</cp:coreProperties>
</file>