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WPCS\WPCS\BASINS\South_Florida_Team\PR_Legislative Requests\2019\BGATF_7_1_2019\Allocations\WAM LET\"/>
    </mc:Choice>
  </mc:AlternateContent>
  <xr:revisionPtr revIDLastSave="0" documentId="8_{F67BDA1B-34D5-4327-8496-DCC7DD089BF2}" xr6:coauthVersionLast="36" xr6:coauthVersionMax="36" xr10:uidLastSave="{00000000-0000-0000-0000-000000000000}"/>
  <bookViews>
    <workbookView xWindow="0" yWindow="0" windowWidth="28800" windowHeight="12810" activeTab="1" xr2:uid="{F57FA7D4-00C3-4F41-963C-86834C315E87}"/>
  </bookViews>
  <sheets>
    <sheet name="LOW Summary" sheetId="1" r:id="rId1"/>
    <sheet name="SW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D47" i="2" l="1"/>
  <c r="BF47" i="2" s="1"/>
  <c r="BB47" i="2"/>
  <c r="BA47" i="2"/>
  <c r="BC47" i="2" s="1"/>
  <c r="AO47" i="2"/>
  <c r="AN47" i="2"/>
  <c r="BE47" i="2" s="1"/>
  <c r="AL47" i="2"/>
  <c r="AK47" i="2"/>
  <c r="AG47" i="2"/>
  <c r="AF47" i="2"/>
  <c r="AD47" i="2"/>
  <c r="AC47" i="2"/>
  <c r="BE46" i="2"/>
  <c r="BD46" i="2"/>
  <c r="BA46" i="2"/>
  <c r="AW46" i="2"/>
  <c r="AV46" i="2"/>
  <c r="AT46" i="2"/>
  <c r="AS46" i="2"/>
  <c r="AO46" i="2"/>
  <c r="AN46" i="2"/>
  <c r="AL46" i="2"/>
  <c r="AK46" i="2"/>
  <c r="AG46" i="2"/>
  <c r="AF46" i="2"/>
  <c r="AD46" i="2"/>
  <c r="AC46" i="2"/>
  <c r="Y46" i="2"/>
  <c r="X46" i="2"/>
  <c r="V46" i="2"/>
  <c r="U46" i="2"/>
  <c r="Q46" i="2"/>
  <c r="P46" i="2"/>
  <c r="N46" i="2"/>
  <c r="M46" i="2"/>
  <c r="BB46" i="2" s="1"/>
  <c r="I46" i="2"/>
  <c r="H46" i="2"/>
  <c r="F46" i="2"/>
  <c r="E46" i="2"/>
  <c r="BD45" i="2"/>
  <c r="BC45" i="2"/>
  <c r="BB45" i="2"/>
  <c r="BA45" i="2"/>
  <c r="AW45" i="2"/>
  <c r="AV45" i="2"/>
  <c r="AT45" i="2"/>
  <c r="AS45" i="2"/>
  <c r="AO45" i="2"/>
  <c r="AN45" i="2"/>
  <c r="AL45" i="2"/>
  <c r="AK45" i="2"/>
  <c r="Y45" i="2"/>
  <c r="X45" i="2"/>
  <c r="V45" i="2"/>
  <c r="U45" i="2"/>
  <c r="I45" i="2"/>
  <c r="H45" i="2"/>
  <c r="BE45" i="2" s="1"/>
  <c r="F45" i="2"/>
  <c r="E45" i="2"/>
  <c r="BD44" i="2"/>
  <c r="BF44" i="2" s="1"/>
  <c r="BA44" i="2"/>
  <c r="BC44" i="2" s="1"/>
  <c r="AO44" i="2"/>
  <c r="AN44" i="2"/>
  <c r="AL44" i="2"/>
  <c r="AK44" i="2"/>
  <c r="Y44" i="2"/>
  <c r="X44" i="2"/>
  <c r="BE44" i="2" s="1"/>
  <c r="V44" i="2"/>
  <c r="U44" i="2"/>
  <c r="BB44" i="2" s="1"/>
  <c r="BD43" i="2"/>
  <c r="BF43" i="2" s="1"/>
  <c r="BB43" i="2"/>
  <c r="BA43" i="2"/>
  <c r="BC43" i="2" s="1"/>
  <c r="AW43" i="2"/>
  <c r="AV43" i="2"/>
  <c r="AT43" i="2"/>
  <c r="AS43" i="2"/>
  <c r="AO43" i="2"/>
  <c r="AN43" i="2"/>
  <c r="AL43" i="2"/>
  <c r="AK43" i="2"/>
  <c r="AG43" i="2"/>
  <c r="AF43" i="2"/>
  <c r="AD43" i="2"/>
  <c r="AC43" i="2"/>
  <c r="Y43" i="2"/>
  <c r="X43" i="2"/>
  <c r="V43" i="2"/>
  <c r="U43" i="2"/>
  <c r="Q43" i="2"/>
  <c r="P43" i="2"/>
  <c r="BE43" i="2" s="1"/>
  <c r="N43" i="2"/>
  <c r="M43" i="2"/>
  <c r="I43" i="2"/>
  <c r="H43" i="2"/>
  <c r="F43" i="2"/>
  <c r="E43" i="2"/>
  <c r="BE42" i="2"/>
  <c r="BD42" i="2"/>
  <c r="BA42" i="2"/>
  <c r="AO42" i="2"/>
  <c r="AN42" i="2"/>
  <c r="AL42" i="2"/>
  <c r="AK42" i="2"/>
  <c r="AD42" i="2"/>
  <c r="Y42" i="2"/>
  <c r="X42" i="2"/>
  <c r="V42" i="2"/>
  <c r="U42" i="2"/>
  <c r="Q42" i="2"/>
  <c r="P42" i="2"/>
  <c r="N42" i="2"/>
  <c r="M42" i="2"/>
  <c r="I42" i="2"/>
  <c r="H42" i="2"/>
  <c r="F42" i="2"/>
  <c r="E42" i="2"/>
  <c r="BB42" i="2" s="1"/>
  <c r="BD41" i="2"/>
  <c r="BF41" i="2" s="1"/>
  <c r="BA41" i="2"/>
  <c r="BC41" i="2" s="1"/>
  <c r="AW41" i="2"/>
  <c r="AV41" i="2"/>
  <c r="AT41" i="2"/>
  <c r="AS41" i="2"/>
  <c r="AO41" i="2"/>
  <c r="AN41" i="2"/>
  <c r="AL41" i="2"/>
  <c r="AK41" i="2"/>
  <c r="AG41" i="2"/>
  <c r="AF41" i="2"/>
  <c r="AD41" i="2"/>
  <c r="AC41" i="2"/>
  <c r="Y41" i="2"/>
  <c r="X41" i="2"/>
  <c r="V41" i="2"/>
  <c r="U41" i="2"/>
  <c r="Q41" i="2"/>
  <c r="P41" i="2"/>
  <c r="BE41" i="2" s="1"/>
  <c r="N41" i="2"/>
  <c r="M41" i="2"/>
  <c r="I41" i="2"/>
  <c r="H41" i="2"/>
  <c r="F41" i="2"/>
  <c r="E41" i="2"/>
  <c r="BB41" i="2" s="1"/>
  <c r="BE40" i="2"/>
  <c r="BD40" i="2"/>
  <c r="BF40" i="2" s="1"/>
  <c r="BB40" i="2"/>
  <c r="BA40" i="2"/>
  <c r="AW40" i="2"/>
  <c r="AV40" i="2"/>
  <c r="AT40" i="2"/>
  <c r="AS40" i="2"/>
  <c r="Y40" i="2"/>
  <c r="X40" i="2"/>
  <c r="V40" i="2"/>
  <c r="U40" i="2"/>
  <c r="BD39" i="2"/>
  <c r="BF39" i="2" s="1"/>
  <c r="BA39" i="2"/>
  <c r="AW39" i="2"/>
  <c r="AV39" i="2"/>
  <c r="AT39" i="2"/>
  <c r="AS39" i="2"/>
  <c r="AO39" i="2"/>
  <c r="AN39" i="2"/>
  <c r="BE39" i="2" s="1"/>
  <c r="AL39" i="2"/>
  <c r="AK39" i="2"/>
  <c r="AG39" i="2"/>
  <c r="AF39" i="2"/>
  <c r="AD39" i="2"/>
  <c r="AC39" i="2"/>
  <c r="BB39" i="2" s="1"/>
  <c r="BE38" i="2"/>
  <c r="BD38" i="2"/>
  <c r="BF38" i="2" s="1"/>
  <c r="BB38" i="2"/>
  <c r="BA38" i="2"/>
  <c r="AW38" i="2"/>
  <c r="AV38" i="2"/>
  <c r="AT38" i="2"/>
  <c r="AS38" i="2"/>
  <c r="AO38" i="2"/>
  <c r="AN38" i="2"/>
  <c r="AL38" i="2"/>
  <c r="AK38" i="2"/>
  <c r="AG38" i="2"/>
  <c r="AF38" i="2"/>
  <c r="AD38" i="2"/>
  <c r="AC38" i="2"/>
  <c r="Y38" i="2"/>
  <c r="X38" i="2"/>
  <c r="V38" i="2"/>
  <c r="U38" i="2"/>
  <c r="Q38" i="2"/>
  <c r="P38" i="2"/>
  <c r="N38" i="2"/>
  <c r="M38" i="2"/>
  <c r="I38" i="2"/>
  <c r="H38" i="2"/>
  <c r="F38" i="2"/>
  <c r="E38" i="2"/>
  <c r="BD37" i="2"/>
  <c r="BF37" i="2" s="1"/>
  <c r="BA37" i="2"/>
  <c r="AW37" i="2"/>
  <c r="AV37" i="2"/>
  <c r="AT37" i="2"/>
  <c r="AS37" i="2"/>
  <c r="AO37" i="2"/>
  <c r="AN37" i="2"/>
  <c r="AL37" i="2"/>
  <c r="AK37" i="2"/>
  <c r="AG37" i="2"/>
  <c r="AF37" i="2"/>
  <c r="AD37" i="2"/>
  <c r="AC37" i="2"/>
  <c r="Y37" i="2"/>
  <c r="X37" i="2"/>
  <c r="V37" i="2"/>
  <c r="U37" i="2"/>
  <c r="Q37" i="2"/>
  <c r="P37" i="2"/>
  <c r="N37" i="2"/>
  <c r="M37" i="2"/>
  <c r="I37" i="2"/>
  <c r="H37" i="2"/>
  <c r="BE37" i="2" s="1"/>
  <c r="F37" i="2"/>
  <c r="E37" i="2"/>
  <c r="BB37" i="2" s="1"/>
  <c r="BF36" i="2"/>
  <c r="BD36" i="2"/>
  <c r="BA36" i="2"/>
  <c r="BC36" i="2" s="1"/>
  <c r="AW36" i="2"/>
  <c r="AV36" i="2"/>
  <c r="AT36" i="2"/>
  <c r="AS36" i="2"/>
  <c r="AO36" i="2"/>
  <c r="AN36" i="2"/>
  <c r="AL36" i="2"/>
  <c r="AK36" i="2"/>
  <c r="AG36" i="2"/>
  <c r="AF36" i="2"/>
  <c r="AD36" i="2"/>
  <c r="AC36" i="2"/>
  <c r="Y36" i="2"/>
  <c r="X36" i="2"/>
  <c r="V36" i="2"/>
  <c r="U36" i="2"/>
  <c r="Q36" i="2"/>
  <c r="P36" i="2"/>
  <c r="BE36" i="2" s="1"/>
  <c r="N36" i="2"/>
  <c r="M36" i="2"/>
  <c r="BB36" i="2" s="1"/>
  <c r="BD35" i="2"/>
  <c r="BF35" i="2" s="1"/>
  <c r="BC35" i="2"/>
  <c r="BA35" i="2"/>
  <c r="AW35" i="2"/>
  <c r="AV35" i="2"/>
  <c r="AT35" i="2"/>
  <c r="AS35" i="2"/>
  <c r="AO35" i="2"/>
  <c r="AN35" i="2"/>
  <c r="AL35" i="2"/>
  <c r="AK35" i="2"/>
  <c r="AG35" i="2"/>
  <c r="AF35" i="2"/>
  <c r="AD35" i="2"/>
  <c r="AC35" i="2"/>
  <c r="Y35" i="2"/>
  <c r="X35" i="2"/>
  <c r="V35" i="2"/>
  <c r="U35" i="2"/>
  <c r="Q35" i="2"/>
  <c r="P35" i="2"/>
  <c r="N35" i="2"/>
  <c r="M35" i="2"/>
  <c r="I35" i="2"/>
  <c r="H35" i="2"/>
  <c r="BE35" i="2" s="1"/>
  <c r="F35" i="2"/>
  <c r="E35" i="2"/>
  <c r="BB35" i="2" s="1"/>
  <c r="BF34" i="2"/>
  <c r="BD34" i="2"/>
  <c r="BA34" i="2"/>
  <c r="BC34" i="2" s="1"/>
  <c r="AW34" i="2"/>
  <c r="AV34" i="2"/>
  <c r="AT34" i="2"/>
  <c r="AS34" i="2"/>
  <c r="AO34" i="2"/>
  <c r="AN34" i="2"/>
  <c r="AL34" i="2"/>
  <c r="AK34" i="2"/>
  <c r="Y34" i="2"/>
  <c r="X34" i="2"/>
  <c r="V34" i="2"/>
  <c r="U34" i="2"/>
  <c r="I34" i="2"/>
  <c r="H34" i="2"/>
  <c r="BE34" i="2" s="1"/>
  <c r="F34" i="2"/>
  <c r="E34" i="2"/>
  <c r="BB34" i="2" s="1"/>
  <c r="BD33" i="2"/>
  <c r="BF33" i="2" s="1"/>
  <c r="BA33" i="2"/>
  <c r="BC33" i="2" s="1"/>
  <c r="AW33" i="2"/>
  <c r="AV33" i="2"/>
  <c r="AT33" i="2"/>
  <c r="AS33" i="2"/>
  <c r="AO33" i="2"/>
  <c r="AN33" i="2"/>
  <c r="AL33" i="2"/>
  <c r="AK33" i="2"/>
  <c r="AG33" i="2"/>
  <c r="AF33" i="2"/>
  <c r="AD33" i="2"/>
  <c r="AC33" i="2"/>
  <c r="Y33" i="2"/>
  <c r="X33" i="2"/>
  <c r="V33" i="2"/>
  <c r="U33" i="2"/>
  <c r="Q33" i="2"/>
  <c r="P33" i="2"/>
  <c r="BE33" i="2" s="1"/>
  <c r="N33" i="2"/>
  <c r="M33" i="2"/>
  <c r="I33" i="2"/>
  <c r="H33" i="2"/>
  <c r="F33" i="2"/>
  <c r="E33" i="2"/>
  <c r="BB33" i="2" s="1"/>
  <c r="BE32" i="2"/>
  <c r="BD32" i="2"/>
  <c r="BF32" i="2" s="1"/>
  <c r="BB32" i="2"/>
  <c r="BA32" i="2"/>
  <c r="AW32" i="2"/>
  <c r="AV32" i="2"/>
  <c r="AT32" i="2"/>
  <c r="AS32" i="2"/>
  <c r="AO32" i="2"/>
  <c r="AN32" i="2"/>
  <c r="AL32" i="2"/>
  <c r="AK32" i="2"/>
  <c r="Q32" i="2"/>
  <c r="P32" i="2"/>
  <c r="N32" i="2"/>
  <c r="M32" i="2"/>
  <c r="I32" i="2"/>
  <c r="H32" i="2"/>
  <c r="F32" i="2"/>
  <c r="E32" i="2"/>
  <c r="BD31" i="2"/>
  <c r="BF31" i="2" s="1"/>
  <c r="BC31" i="2"/>
  <c r="BA31" i="2"/>
  <c r="AW31" i="2"/>
  <c r="AV31" i="2"/>
  <c r="AT31" i="2"/>
  <c r="AS31" i="2"/>
  <c r="AO31" i="2"/>
  <c r="AN31" i="2"/>
  <c r="AL31" i="2"/>
  <c r="AK31" i="2"/>
  <c r="AG31" i="2"/>
  <c r="AF31" i="2"/>
  <c r="AD31" i="2"/>
  <c r="AC31" i="2"/>
  <c r="Y31" i="2"/>
  <c r="X31" i="2"/>
  <c r="BE31" i="2" s="1"/>
  <c r="V31" i="2"/>
  <c r="U31" i="2"/>
  <c r="BB31" i="2" s="1"/>
  <c r="BF30" i="2"/>
  <c r="BD30" i="2"/>
  <c r="BA30" i="2"/>
  <c r="BC30" i="2" s="1"/>
  <c r="AW30" i="2"/>
  <c r="AV30" i="2"/>
  <c r="AT30" i="2"/>
  <c r="AS30" i="2"/>
  <c r="AO30" i="2"/>
  <c r="AN30" i="2"/>
  <c r="AL30" i="2"/>
  <c r="AK30" i="2"/>
  <c r="AG30" i="2"/>
  <c r="AF30" i="2"/>
  <c r="AD30" i="2"/>
  <c r="AC30" i="2"/>
  <c r="Y30" i="2"/>
  <c r="X30" i="2"/>
  <c r="V30" i="2"/>
  <c r="U30" i="2"/>
  <c r="Q30" i="2"/>
  <c r="P30" i="2"/>
  <c r="N30" i="2"/>
  <c r="M30" i="2"/>
  <c r="I30" i="2"/>
  <c r="H30" i="2"/>
  <c r="BE30" i="2" s="1"/>
  <c r="F30" i="2"/>
  <c r="E30" i="2"/>
  <c r="BB30" i="2" s="1"/>
  <c r="BD29" i="2"/>
  <c r="BF29" i="2" s="1"/>
  <c r="BA29" i="2"/>
  <c r="BC29" i="2" s="1"/>
  <c r="AW29" i="2"/>
  <c r="AV29" i="2"/>
  <c r="AT29" i="2"/>
  <c r="AS29" i="2"/>
  <c r="AO29" i="2"/>
  <c r="AN29" i="2"/>
  <c r="AL29" i="2"/>
  <c r="AK29" i="2"/>
  <c r="AG29" i="2"/>
  <c r="AF29" i="2"/>
  <c r="AD29" i="2"/>
  <c r="AC29" i="2"/>
  <c r="Y29" i="2"/>
  <c r="X29" i="2"/>
  <c r="V29" i="2"/>
  <c r="U29" i="2"/>
  <c r="Q29" i="2"/>
  <c r="P29" i="2"/>
  <c r="BE29" i="2" s="1"/>
  <c r="N29" i="2"/>
  <c r="M29" i="2"/>
  <c r="I29" i="2"/>
  <c r="H29" i="2"/>
  <c r="F29" i="2"/>
  <c r="E29" i="2"/>
  <c r="BB29" i="2" s="1"/>
  <c r="BE28" i="2"/>
  <c r="BD28" i="2"/>
  <c r="BF28" i="2" s="1"/>
  <c r="BB28" i="2"/>
  <c r="BA28" i="2"/>
  <c r="AW28" i="2"/>
  <c r="AV28" i="2"/>
  <c r="AT28" i="2"/>
  <c r="AS28" i="2"/>
  <c r="AO28" i="2"/>
  <c r="AN28" i="2"/>
  <c r="AL28" i="2"/>
  <c r="AK28" i="2"/>
  <c r="AG28" i="2"/>
  <c r="AF28" i="2"/>
  <c r="AD28" i="2"/>
  <c r="AC28" i="2"/>
  <c r="Y28" i="2"/>
  <c r="X28" i="2"/>
  <c r="V28" i="2"/>
  <c r="U28" i="2"/>
  <c r="Q28" i="2"/>
  <c r="P28" i="2"/>
  <c r="N28" i="2"/>
  <c r="M28" i="2"/>
  <c r="I28" i="2"/>
  <c r="H28" i="2"/>
  <c r="F28" i="2"/>
  <c r="E28" i="2"/>
  <c r="BD27" i="2"/>
  <c r="BF27" i="2" s="1"/>
  <c r="BC27" i="2"/>
  <c r="BA27" i="2"/>
  <c r="AW27" i="2"/>
  <c r="AV27" i="2"/>
  <c r="AT27" i="2"/>
  <c r="AS27" i="2"/>
  <c r="AO27" i="2"/>
  <c r="AN27" i="2"/>
  <c r="AL27" i="2"/>
  <c r="AK27" i="2"/>
  <c r="AG27" i="2"/>
  <c r="AF27" i="2"/>
  <c r="AD27" i="2"/>
  <c r="AC27" i="2"/>
  <c r="Y27" i="2"/>
  <c r="X27" i="2"/>
  <c r="V27" i="2"/>
  <c r="U27" i="2"/>
  <c r="Q27" i="2"/>
  <c r="P27" i="2"/>
  <c r="N27" i="2"/>
  <c r="M27" i="2"/>
  <c r="I27" i="2"/>
  <c r="H27" i="2"/>
  <c r="BE27" i="2" s="1"/>
  <c r="F27" i="2"/>
  <c r="E27" i="2"/>
  <c r="BB27" i="2" s="1"/>
  <c r="BF26" i="2"/>
  <c r="BD26" i="2"/>
  <c r="BA26" i="2"/>
  <c r="BC26" i="2" s="1"/>
  <c r="AW26" i="2"/>
  <c r="AV26" i="2"/>
  <c r="AT26" i="2"/>
  <c r="AS26" i="2"/>
  <c r="AO26" i="2"/>
  <c r="AN26" i="2"/>
  <c r="AL26" i="2"/>
  <c r="AK26" i="2"/>
  <c r="AG26" i="2"/>
  <c r="AF26" i="2"/>
  <c r="AD26" i="2"/>
  <c r="AC26" i="2"/>
  <c r="Y26" i="2"/>
  <c r="X26" i="2"/>
  <c r="V26" i="2"/>
  <c r="U26" i="2"/>
  <c r="Q26" i="2"/>
  <c r="P26" i="2"/>
  <c r="N26" i="2"/>
  <c r="M26" i="2"/>
  <c r="I26" i="2"/>
  <c r="H26" i="2"/>
  <c r="BE26" i="2" s="1"/>
  <c r="F26" i="2"/>
  <c r="E26" i="2"/>
  <c r="BB26" i="2" s="1"/>
  <c r="BD25" i="2"/>
  <c r="BF25" i="2" s="1"/>
  <c r="BA25" i="2"/>
  <c r="BC25" i="2" s="1"/>
  <c r="AW25" i="2"/>
  <c r="AV25" i="2"/>
  <c r="BE25" i="2" s="1"/>
  <c r="AT25" i="2"/>
  <c r="AS25" i="2"/>
  <c r="AG25" i="2"/>
  <c r="AF25" i="2"/>
  <c r="AD25" i="2"/>
  <c r="AC25" i="2"/>
  <c r="BB25" i="2" s="1"/>
  <c r="BE24" i="2"/>
  <c r="BD24" i="2"/>
  <c r="BC24" i="2"/>
  <c r="BB24" i="2"/>
  <c r="BA24" i="2"/>
  <c r="AW24" i="2"/>
  <c r="AV24" i="2"/>
  <c r="AT24" i="2"/>
  <c r="AS24" i="2"/>
  <c r="AO24" i="2"/>
  <c r="AN24" i="2"/>
  <c r="AL24" i="2"/>
  <c r="AK24" i="2"/>
  <c r="AG24" i="2"/>
  <c r="AF24" i="2"/>
  <c r="AD24" i="2"/>
  <c r="AC24" i="2"/>
  <c r="Y24" i="2"/>
  <c r="X24" i="2"/>
  <c r="V24" i="2"/>
  <c r="U24" i="2"/>
  <c r="BD23" i="2"/>
  <c r="BF23" i="2" s="1"/>
  <c r="BC23" i="2"/>
  <c r="BA23" i="2"/>
  <c r="AW23" i="2"/>
  <c r="AV23" i="2"/>
  <c r="AT23" i="2"/>
  <c r="AS23" i="2"/>
  <c r="AO23" i="2"/>
  <c r="AN23" i="2"/>
  <c r="AL23" i="2"/>
  <c r="AK23" i="2"/>
  <c r="AG23" i="2"/>
  <c r="AF23" i="2"/>
  <c r="AD23" i="2"/>
  <c r="AC23" i="2"/>
  <c r="Y23" i="2"/>
  <c r="X23" i="2"/>
  <c r="V23" i="2"/>
  <c r="U23" i="2"/>
  <c r="Q23" i="2"/>
  <c r="P23" i="2"/>
  <c r="N23" i="2"/>
  <c r="M23" i="2"/>
  <c r="I23" i="2"/>
  <c r="H23" i="2"/>
  <c r="BE23" i="2" s="1"/>
  <c r="F23" i="2"/>
  <c r="E23" i="2"/>
  <c r="BB23" i="2" s="1"/>
  <c r="BF22" i="2"/>
  <c r="BD22" i="2"/>
  <c r="BA22" i="2"/>
  <c r="BC22" i="2" s="1"/>
  <c r="AW22" i="2"/>
  <c r="AV22" i="2"/>
  <c r="AT22" i="2"/>
  <c r="AS22" i="2"/>
  <c r="AO22" i="2"/>
  <c r="AN22" i="2"/>
  <c r="AL22" i="2"/>
  <c r="AK22" i="2"/>
  <c r="AG22" i="2"/>
  <c r="AF22" i="2"/>
  <c r="AD22" i="2"/>
  <c r="AC22" i="2"/>
  <c r="Y22" i="2"/>
  <c r="X22" i="2"/>
  <c r="BE22" i="2" s="1"/>
  <c r="V22" i="2"/>
  <c r="U22" i="2"/>
  <c r="BB22" i="2" s="1"/>
  <c r="BD21" i="2"/>
  <c r="BF21" i="2" s="1"/>
  <c r="BA21" i="2"/>
  <c r="BC21" i="2" s="1"/>
  <c r="AW21" i="2"/>
  <c r="AV21" i="2"/>
  <c r="AT21" i="2"/>
  <c r="AS21" i="2"/>
  <c r="AO21" i="2"/>
  <c r="AN21" i="2"/>
  <c r="AL21" i="2"/>
  <c r="AK21" i="2"/>
  <c r="AG21" i="2"/>
  <c r="AF21" i="2"/>
  <c r="AD21" i="2"/>
  <c r="AC21" i="2"/>
  <c r="Y21" i="2"/>
  <c r="X21" i="2"/>
  <c r="V21" i="2"/>
  <c r="U21" i="2"/>
  <c r="Q21" i="2"/>
  <c r="P21" i="2"/>
  <c r="BE21" i="2" s="1"/>
  <c r="N21" i="2"/>
  <c r="M21" i="2"/>
  <c r="I21" i="2"/>
  <c r="H21" i="2"/>
  <c r="F21" i="2"/>
  <c r="E21" i="2"/>
  <c r="BB21" i="2" s="1"/>
  <c r="BE20" i="2"/>
  <c r="BD20" i="2"/>
  <c r="BC20" i="2"/>
  <c r="BB20" i="2"/>
  <c r="BA20" i="2"/>
  <c r="AW20" i="2"/>
  <c r="AV20" i="2"/>
  <c r="AT20" i="2"/>
  <c r="AS20" i="2"/>
  <c r="AO20" i="2"/>
  <c r="AN20" i="2"/>
  <c r="AL20" i="2"/>
  <c r="AK20" i="2"/>
  <c r="AG20" i="2"/>
  <c r="AF20" i="2"/>
  <c r="AD20" i="2"/>
  <c r="AC20" i="2"/>
  <c r="Y20" i="2"/>
  <c r="X20" i="2"/>
  <c r="V20" i="2"/>
  <c r="U20" i="2"/>
  <c r="Q20" i="2"/>
  <c r="P20" i="2"/>
  <c r="N20" i="2"/>
  <c r="M20" i="2"/>
  <c r="I20" i="2"/>
  <c r="H20" i="2"/>
  <c r="F20" i="2"/>
  <c r="E20" i="2"/>
  <c r="BD19" i="2"/>
  <c r="BF19" i="2" s="1"/>
  <c r="BC19" i="2"/>
  <c r="BA19" i="2"/>
  <c r="AW19" i="2"/>
  <c r="AV19" i="2"/>
  <c r="AT19" i="2"/>
  <c r="AS19" i="2"/>
  <c r="AO19" i="2"/>
  <c r="AN19" i="2"/>
  <c r="AL19" i="2"/>
  <c r="AK19" i="2"/>
  <c r="AG19" i="2"/>
  <c r="AF19" i="2"/>
  <c r="AD19" i="2"/>
  <c r="AC19" i="2"/>
  <c r="Y19" i="2"/>
  <c r="X19" i="2"/>
  <c r="V19" i="2"/>
  <c r="U19" i="2"/>
  <c r="Q19" i="2"/>
  <c r="P19" i="2"/>
  <c r="N19" i="2"/>
  <c r="M19" i="2"/>
  <c r="I19" i="2"/>
  <c r="H19" i="2"/>
  <c r="BE19" i="2" s="1"/>
  <c r="F19" i="2"/>
  <c r="E19" i="2"/>
  <c r="BB19" i="2" s="1"/>
  <c r="BF18" i="2"/>
  <c r="BD18" i="2"/>
  <c r="BA18" i="2"/>
  <c r="BC18" i="2" s="1"/>
  <c r="AW18" i="2"/>
  <c r="AV18" i="2"/>
  <c r="AT18" i="2"/>
  <c r="AS18" i="2"/>
  <c r="AO18" i="2"/>
  <c r="AN18" i="2"/>
  <c r="AL18" i="2"/>
  <c r="AK18" i="2"/>
  <c r="AG18" i="2"/>
  <c r="AF18" i="2"/>
  <c r="AD18" i="2"/>
  <c r="AC18" i="2"/>
  <c r="Y18" i="2"/>
  <c r="X18" i="2"/>
  <c r="V18" i="2"/>
  <c r="U18" i="2"/>
  <c r="Q18" i="2"/>
  <c r="P18" i="2"/>
  <c r="N18" i="2"/>
  <c r="M18" i="2"/>
  <c r="I18" i="2"/>
  <c r="H18" i="2"/>
  <c r="BE18" i="2" s="1"/>
  <c r="F18" i="2"/>
  <c r="E18" i="2"/>
  <c r="BB18" i="2" s="1"/>
  <c r="BD17" i="2"/>
  <c r="BF17" i="2" s="1"/>
  <c r="BA17" i="2"/>
  <c r="BC17" i="2" s="1"/>
  <c r="AW17" i="2"/>
  <c r="AV17" i="2"/>
  <c r="AT17" i="2"/>
  <c r="AS17" i="2"/>
  <c r="AO17" i="2"/>
  <c r="AN17" i="2"/>
  <c r="AL17" i="2"/>
  <c r="AK17" i="2"/>
  <c r="AG17" i="2"/>
  <c r="AF17" i="2"/>
  <c r="AD17" i="2"/>
  <c r="AC17" i="2"/>
  <c r="Y17" i="2"/>
  <c r="X17" i="2"/>
  <c r="V17" i="2"/>
  <c r="U17" i="2"/>
  <c r="Q17" i="2"/>
  <c r="P17" i="2"/>
  <c r="BE17" i="2" s="1"/>
  <c r="N17" i="2"/>
  <c r="M17" i="2"/>
  <c r="I17" i="2"/>
  <c r="H17" i="2"/>
  <c r="F17" i="2"/>
  <c r="E17" i="2"/>
  <c r="BB17" i="2" s="1"/>
  <c r="BE16" i="2"/>
  <c r="BD16" i="2"/>
  <c r="BC16" i="2"/>
  <c r="BB16" i="2"/>
  <c r="BA16" i="2"/>
  <c r="AW16" i="2"/>
  <c r="AV16" i="2"/>
  <c r="AT16" i="2"/>
  <c r="AS16" i="2"/>
  <c r="AO16" i="2"/>
  <c r="AN16" i="2"/>
  <c r="AL16" i="2"/>
  <c r="AK16" i="2"/>
  <c r="AG16" i="2"/>
  <c r="AF16" i="2"/>
  <c r="AD16" i="2"/>
  <c r="AC16" i="2"/>
  <c r="Y16" i="2"/>
  <c r="X16" i="2"/>
  <c r="V16" i="2"/>
  <c r="U16" i="2"/>
  <c r="Q16" i="2"/>
  <c r="P16" i="2"/>
  <c r="N16" i="2"/>
  <c r="M16" i="2"/>
  <c r="I16" i="2"/>
  <c r="H16" i="2"/>
  <c r="F16" i="2"/>
  <c r="E16" i="2"/>
  <c r="BD15" i="2"/>
  <c r="BF15" i="2" s="1"/>
  <c r="BC15" i="2"/>
  <c r="BA15" i="2"/>
  <c r="AW15" i="2"/>
  <c r="AV15" i="2"/>
  <c r="AT15" i="2"/>
  <c r="AS15" i="2"/>
  <c r="AO15" i="2"/>
  <c r="AN15" i="2"/>
  <c r="AL15" i="2"/>
  <c r="AK15" i="2"/>
  <c r="AG15" i="2"/>
  <c r="AF15" i="2"/>
  <c r="AD15" i="2"/>
  <c r="AC15" i="2"/>
  <c r="Y15" i="2"/>
  <c r="X15" i="2"/>
  <c r="V15" i="2"/>
  <c r="U15" i="2"/>
  <c r="Q15" i="2"/>
  <c r="P15" i="2"/>
  <c r="N15" i="2"/>
  <c r="M15" i="2"/>
  <c r="I15" i="2"/>
  <c r="H15" i="2"/>
  <c r="BE15" i="2" s="1"/>
  <c r="F15" i="2"/>
  <c r="E15" i="2"/>
  <c r="BB15" i="2" s="1"/>
  <c r="BF14" i="2"/>
  <c r="BD14" i="2"/>
  <c r="BA14" i="2"/>
  <c r="BC14" i="2" s="1"/>
  <c r="AW14" i="2"/>
  <c r="AV14" i="2"/>
  <c r="AT14" i="2"/>
  <c r="AS14" i="2"/>
  <c r="AO14" i="2"/>
  <c r="AN14" i="2"/>
  <c r="AL14" i="2"/>
  <c r="AK14" i="2"/>
  <c r="AG14" i="2"/>
  <c r="AF14" i="2"/>
  <c r="AD14" i="2"/>
  <c r="AC14" i="2"/>
  <c r="Y14" i="2"/>
  <c r="X14" i="2"/>
  <c r="V14" i="2"/>
  <c r="U14" i="2"/>
  <c r="Q14" i="2"/>
  <c r="P14" i="2"/>
  <c r="N14" i="2"/>
  <c r="M14" i="2"/>
  <c r="I14" i="2"/>
  <c r="H14" i="2"/>
  <c r="BE14" i="2" s="1"/>
  <c r="F14" i="2"/>
  <c r="E14" i="2"/>
  <c r="BB14" i="2" s="1"/>
  <c r="BD13" i="2"/>
  <c r="BF13" i="2" s="1"/>
  <c r="BA13" i="2"/>
  <c r="BC13" i="2" s="1"/>
  <c r="AW13" i="2"/>
  <c r="AV13" i="2"/>
  <c r="AT13" i="2"/>
  <c r="AS13" i="2"/>
  <c r="AO13" i="2"/>
  <c r="AN13" i="2"/>
  <c r="AL13" i="2"/>
  <c r="AK13" i="2"/>
  <c r="AG13" i="2"/>
  <c r="AF13" i="2"/>
  <c r="AD13" i="2"/>
  <c r="AC13" i="2"/>
  <c r="Y13" i="2"/>
  <c r="X13" i="2"/>
  <c r="V13" i="2"/>
  <c r="U13" i="2"/>
  <c r="Q13" i="2"/>
  <c r="P13" i="2"/>
  <c r="BE13" i="2" s="1"/>
  <c r="N13" i="2"/>
  <c r="M13" i="2"/>
  <c r="I13" i="2"/>
  <c r="H13" i="2"/>
  <c r="F13" i="2"/>
  <c r="E13" i="2"/>
  <c r="BB13" i="2" s="1"/>
  <c r="BE12" i="2"/>
  <c r="BD12" i="2"/>
  <c r="BF12" i="2" s="1"/>
  <c r="BC12" i="2"/>
  <c r="BB12" i="2"/>
  <c r="BA12" i="2"/>
  <c r="AW12" i="2"/>
  <c r="AV12" i="2"/>
  <c r="AT12" i="2"/>
  <c r="AS12" i="2"/>
  <c r="AO12" i="2"/>
  <c r="AN12" i="2"/>
  <c r="AL12" i="2"/>
  <c r="AK12" i="2"/>
  <c r="AG12" i="2"/>
  <c r="AF12" i="2"/>
  <c r="AD12" i="2"/>
  <c r="AC12" i="2"/>
  <c r="Y12" i="2"/>
  <c r="X12" i="2"/>
  <c r="V12" i="2"/>
  <c r="U12" i="2"/>
  <c r="Q12" i="2"/>
  <c r="P12" i="2"/>
  <c r="N12" i="2"/>
  <c r="M12" i="2"/>
  <c r="I12" i="2"/>
  <c r="H12" i="2"/>
  <c r="F12" i="2"/>
  <c r="E12" i="2"/>
  <c r="BD11" i="2"/>
  <c r="BF11" i="2" s="1"/>
  <c r="BC11" i="2"/>
  <c r="BA11" i="2"/>
  <c r="AW11" i="2"/>
  <c r="AV11" i="2"/>
  <c r="AT11" i="2"/>
  <c r="AS11" i="2"/>
  <c r="AO11" i="2"/>
  <c r="AN11" i="2"/>
  <c r="AL11" i="2"/>
  <c r="AK11" i="2"/>
  <c r="AG11" i="2"/>
  <c r="AG4" i="2" s="1"/>
  <c r="AF11" i="2"/>
  <c r="AD11" i="2"/>
  <c r="AC11" i="2"/>
  <c r="Y11" i="2"/>
  <c r="X11" i="2"/>
  <c r="V11" i="2"/>
  <c r="U11" i="2"/>
  <c r="Q11" i="2"/>
  <c r="Q4" i="2" s="1"/>
  <c r="P11" i="2"/>
  <c r="N11" i="2"/>
  <c r="M11" i="2"/>
  <c r="I11" i="2"/>
  <c r="H11" i="2"/>
  <c r="BE11" i="2" s="1"/>
  <c r="F11" i="2"/>
  <c r="E11" i="2"/>
  <c r="BB11" i="2" s="1"/>
  <c r="BF10" i="2"/>
  <c r="BD10" i="2"/>
  <c r="BA10" i="2"/>
  <c r="BC10" i="2" s="1"/>
  <c r="AW10" i="2"/>
  <c r="AV10" i="2"/>
  <c r="AT10" i="2"/>
  <c r="AS10" i="2"/>
  <c r="AO10" i="2"/>
  <c r="AN10" i="2"/>
  <c r="AL10" i="2"/>
  <c r="AK10" i="2"/>
  <c r="AG10" i="2"/>
  <c r="AF10" i="2"/>
  <c r="AD10" i="2"/>
  <c r="AC10" i="2"/>
  <c r="Y10" i="2"/>
  <c r="X10" i="2"/>
  <c r="V10" i="2"/>
  <c r="U10" i="2"/>
  <c r="Q10" i="2"/>
  <c r="P10" i="2"/>
  <c r="N10" i="2"/>
  <c r="M10" i="2"/>
  <c r="I10" i="2"/>
  <c r="H10" i="2"/>
  <c r="BE10" i="2" s="1"/>
  <c r="F10" i="2"/>
  <c r="E10" i="2"/>
  <c r="BB10" i="2" s="1"/>
  <c r="BD9" i="2"/>
  <c r="BF9" i="2" s="1"/>
  <c r="BA9" i="2"/>
  <c r="BC9" i="2" s="1"/>
  <c r="AW9" i="2"/>
  <c r="AV9" i="2"/>
  <c r="AT9" i="2"/>
  <c r="AS9" i="2"/>
  <c r="AO9" i="2"/>
  <c r="AN9" i="2"/>
  <c r="AL9" i="2"/>
  <c r="AK9" i="2"/>
  <c r="AG9" i="2"/>
  <c r="AF9" i="2"/>
  <c r="AD9" i="2"/>
  <c r="AC9" i="2"/>
  <c r="Y9" i="2"/>
  <c r="X9" i="2"/>
  <c r="V9" i="2"/>
  <c r="U9" i="2"/>
  <c r="Q9" i="2"/>
  <c r="P9" i="2"/>
  <c r="BE9" i="2" s="1"/>
  <c r="N9" i="2"/>
  <c r="M9" i="2"/>
  <c r="I9" i="2"/>
  <c r="H9" i="2"/>
  <c r="F9" i="2"/>
  <c r="E9" i="2"/>
  <c r="BB9" i="2" s="1"/>
  <c r="BE8" i="2"/>
  <c r="BD8" i="2"/>
  <c r="BC8" i="2"/>
  <c r="BB8" i="2"/>
  <c r="BA8" i="2"/>
  <c r="AW8" i="2"/>
  <c r="AV8" i="2"/>
  <c r="AT8" i="2"/>
  <c r="AS8" i="2"/>
  <c r="AO8" i="2"/>
  <c r="AN8" i="2"/>
  <c r="AL8" i="2"/>
  <c r="AK8" i="2"/>
  <c r="AG8" i="2"/>
  <c r="AF8" i="2"/>
  <c r="AD8" i="2"/>
  <c r="AC8" i="2"/>
  <c r="Y8" i="2"/>
  <c r="X8" i="2"/>
  <c r="V8" i="2"/>
  <c r="U8" i="2"/>
  <c r="Q8" i="2"/>
  <c r="P8" i="2"/>
  <c r="N8" i="2"/>
  <c r="M8" i="2"/>
  <c r="I8" i="2"/>
  <c r="H8" i="2"/>
  <c r="F8" i="2"/>
  <c r="E8" i="2"/>
  <c r="BD7" i="2"/>
  <c r="BF7" i="2" s="1"/>
  <c r="BC7" i="2"/>
  <c r="BA7" i="2"/>
  <c r="AW7" i="2"/>
  <c r="AW4" i="2" s="1"/>
  <c r="AV7" i="2"/>
  <c r="AT7" i="2"/>
  <c r="AS7" i="2"/>
  <c r="Y7" i="2"/>
  <c r="X7" i="2"/>
  <c r="BE7" i="2" s="1"/>
  <c r="V7" i="2"/>
  <c r="U7" i="2"/>
  <c r="BB7" i="2" s="1"/>
  <c r="BF6" i="2"/>
  <c r="BD6" i="2"/>
  <c r="BA6" i="2"/>
  <c r="BC6" i="2" s="1"/>
  <c r="AW6" i="2"/>
  <c r="AV6" i="2"/>
  <c r="AT6" i="2"/>
  <c r="AT4" i="2" s="1"/>
  <c r="AS6" i="2"/>
  <c r="AO6" i="2"/>
  <c r="AN6" i="2"/>
  <c r="AL6" i="2"/>
  <c r="AK6" i="2"/>
  <c r="AG6" i="2"/>
  <c r="AF6" i="2"/>
  <c r="AD6" i="2"/>
  <c r="AD4" i="2" s="1"/>
  <c r="AC6" i="2"/>
  <c r="Y6" i="2"/>
  <c r="X6" i="2"/>
  <c r="V6" i="2"/>
  <c r="U6" i="2"/>
  <c r="Q6" i="2"/>
  <c r="P6" i="2"/>
  <c r="N6" i="2"/>
  <c r="N4" i="2" s="1"/>
  <c r="M6" i="2"/>
  <c r="I6" i="2"/>
  <c r="H6" i="2"/>
  <c r="BE6" i="2" s="1"/>
  <c r="F6" i="2"/>
  <c r="E6" i="2"/>
  <c r="BB6" i="2" s="1"/>
  <c r="BD5" i="2"/>
  <c r="BF5" i="2" s="1"/>
  <c r="BA5" i="2"/>
  <c r="BC5" i="2" s="1"/>
  <c r="AW5" i="2"/>
  <c r="AV5" i="2"/>
  <c r="AT5" i="2"/>
  <c r="AS5" i="2"/>
  <c r="AO5" i="2"/>
  <c r="AO4" i="2" s="1"/>
  <c r="AN5" i="2"/>
  <c r="AL5" i="2"/>
  <c r="AK5" i="2"/>
  <c r="AG5" i="2"/>
  <c r="AF5" i="2"/>
  <c r="AD5" i="2"/>
  <c r="AC5" i="2"/>
  <c r="Y5" i="2"/>
  <c r="Y4" i="2" s="1"/>
  <c r="X5" i="2"/>
  <c r="V5" i="2"/>
  <c r="U5" i="2"/>
  <c r="Q5" i="2"/>
  <c r="P5" i="2"/>
  <c r="BE5" i="2" s="1"/>
  <c r="N5" i="2"/>
  <c r="M5" i="2"/>
  <c r="I5" i="2"/>
  <c r="I4" i="2" s="1"/>
  <c r="H5" i="2"/>
  <c r="F5" i="2"/>
  <c r="E5" i="2"/>
  <c r="BB5" i="2" s="1"/>
  <c r="BE4" i="2"/>
  <c r="BD4" i="2"/>
  <c r="BF24" i="2" s="1"/>
  <c r="BB4" i="2"/>
  <c r="BA4" i="2"/>
  <c r="BC46" i="2" s="1"/>
  <c r="AV4" i="2"/>
  <c r="AS4" i="2"/>
  <c r="AN4" i="2"/>
  <c r="AL4" i="2"/>
  <c r="AK4" i="2"/>
  <c r="AF4" i="2"/>
  <c r="AC4" i="2"/>
  <c r="X4" i="2"/>
  <c r="V4" i="2"/>
  <c r="U4" i="2"/>
  <c r="P4" i="2"/>
  <c r="M4" i="2"/>
  <c r="H4" i="2"/>
  <c r="F4" i="2"/>
  <c r="E4" i="2"/>
  <c r="BC28" i="2" l="1"/>
  <c r="BC32" i="2"/>
  <c r="BC38" i="2"/>
  <c r="BC40" i="2"/>
  <c r="BF42" i="2"/>
  <c r="BF46" i="2"/>
  <c r="BC37" i="2"/>
  <c r="BC4" i="2" s="1"/>
  <c r="BC39" i="2"/>
  <c r="BF45" i="2"/>
  <c r="BF8" i="2"/>
  <c r="BF4" i="2" s="1"/>
  <c r="BF16" i="2"/>
  <c r="BF20" i="2"/>
  <c r="BC42" i="2"/>
</calcChain>
</file>

<file path=xl/sharedStrings.xml><?xml version="1.0" encoding="utf-8"?>
<sst xmlns="http://schemas.openxmlformats.org/spreadsheetml/2006/main" count="469" uniqueCount="58">
  <si>
    <t>LU_Code</t>
  </si>
  <si>
    <t>WAM LU Description</t>
  </si>
  <si>
    <t>Annual TP Load (kg/yr)</t>
  </si>
  <si>
    <t>Annual TN Load (kg/yr)</t>
  </si>
  <si>
    <t>2 - Low Density Residential</t>
  </si>
  <si>
    <t>19 - Medium Density Residential</t>
  </si>
  <si>
    <t>20 - High Density Residential</t>
  </si>
  <si>
    <t>21 - Multiple Dwelling Units</t>
  </si>
  <si>
    <t>3 - Commercial and Services</t>
  </si>
  <si>
    <t>23 - Managed Landscape</t>
  </si>
  <si>
    <t>22 - Industrial</t>
  </si>
  <si>
    <t>73 - Mining</t>
  </si>
  <si>
    <t>5 - Scrub and Brushland</t>
  </si>
  <si>
    <t>72 - Prisons</t>
  </si>
  <si>
    <t>24 - Animal Race Tracks</t>
  </si>
  <si>
    <t>70 - Undeveloped Urban Land</t>
  </si>
  <si>
    <t>4 - Rural Land in Transition</t>
  </si>
  <si>
    <t>26 - Improved Pasture</t>
  </si>
  <si>
    <t>27 - Unimproved Pasture</t>
  </si>
  <si>
    <t>28 - Woodland Pasture</t>
  </si>
  <si>
    <t>25 - Row Crops</t>
  </si>
  <si>
    <t>62 - Field Crops</t>
  </si>
  <si>
    <t>68 - Sugar Cane</t>
  </si>
  <si>
    <t>84 - Citrus Groves</t>
  </si>
  <si>
    <t>30 - Groves and Orchards</t>
  </si>
  <si>
    <t>32 - Cattle Feeding Operation</t>
  </si>
  <si>
    <t>33 - Poultry Feeding Operatio</t>
  </si>
  <si>
    <t>35 - Tree Nurseries</t>
  </si>
  <si>
    <t>36 - Sod Farms</t>
  </si>
  <si>
    <t>37 - Ornamental Nurseries</t>
  </si>
  <si>
    <t>39 - Dairies</t>
  </si>
  <si>
    <t>38 - Horse Farms</t>
  </si>
  <si>
    <t>41 - Aquaculture</t>
  </si>
  <si>
    <t>7 - Hardwood Conifer Mixed</t>
  </si>
  <si>
    <t>6 - Hardwoods</t>
  </si>
  <si>
    <t>8 - Coniferous Plantations</t>
  </si>
  <si>
    <t>9 - Open Water</t>
  </si>
  <si>
    <t>12 - Mixed Wetland Hardwoods</t>
  </si>
  <si>
    <t>10 - Bay Swamps</t>
  </si>
  <si>
    <t>15 - Wetland Forested Mixed</t>
  </si>
  <si>
    <t>14 - Cypress</t>
  </si>
  <si>
    <t>16 - Freshwater Marshes</t>
  </si>
  <si>
    <t>17 - Barren Land</t>
  </si>
  <si>
    <t>18 - Transportation Corridors</t>
  </si>
  <si>
    <t>43 - Sewage Treatment</t>
  </si>
  <si>
    <t>44 - Solid Waste Disposal</t>
  </si>
  <si>
    <t>89 - Inactive Dairy</t>
  </si>
  <si>
    <t>Grand Total</t>
  </si>
  <si>
    <t>Fisheating Creek</t>
  </si>
  <si>
    <t>Indian Prairie</t>
  </si>
  <si>
    <t>Lake Istokpoga</t>
  </si>
  <si>
    <t>Lower Kissimmee</t>
  </si>
  <si>
    <t>Taylor Creek/Nubbin Slough</t>
  </si>
  <si>
    <t>Upper Kissimmee</t>
  </si>
  <si>
    <t>TP Load (mt/yr)</t>
  </si>
  <si>
    <t>% of Total TP</t>
  </si>
  <si>
    <t>TN Load (mt/yr)</t>
  </si>
  <si>
    <t>% of Total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</si>
</sst>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164" fontId="0" fillId="0" borderId="0" xfId="1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0" fontId="0" fillId="0" borderId="0" xfId="2" applyNumberFormat="1" applyFont="1" applyBorder="1"/>
    <xf numFmtId="10" fontId="0" fillId="0" borderId="6" xfId="2" applyNumberFormat="1" applyFont="1" applyBorder="1"/>
    <xf numFmtId="0" fontId="2" fillId="0" borderId="7" xfId="0" applyFont="1" applyBorder="1" applyAlignment="1">
      <alignment horizontal="left"/>
    </xf>
    <xf numFmtId="164" fontId="2" fillId="0" borderId="8" xfId="1" applyNumberFormat="1" applyFont="1" applyBorder="1"/>
    <xf numFmtId="10" fontId="2" fillId="0" borderId="0" xfId="0" applyNumberFormat="1" applyFont="1" applyBorder="1"/>
    <xf numFmtId="164" fontId="2" fillId="0" borderId="0" xfId="1" applyNumberFormat="1" applyFont="1" applyBorder="1"/>
    <xf numFmtId="10" fontId="2" fillId="0" borderId="6" xfId="0" applyNumberFormat="1" applyFont="1" applyBorder="1"/>
    <xf numFmtId="0" fontId="2" fillId="0" borderId="5" xfId="0" applyFont="1" applyBorder="1"/>
    <xf numFmtId="0" fontId="0" fillId="0" borderId="5" xfId="0" applyBorder="1" applyAlignment="1">
      <alignment horizontal="left" indent="1"/>
    </xf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0" borderId="9" xfId="0" applyBorder="1" applyAlignment="1">
      <alignment horizontal="left" indent="1"/>
    </xf>
    <xf numFmtId="164" fontId="0" fillId="0" borderId="10" xfId="1" applyNumberFormat="1" applyFont="1" applyBorder="1"/>
    <xf numFmtId="10" fontId="0" fillId="0" borderId="10" xfId="2" applyNumberFormat="1" applyFont="1" applyBorder="1"/>
    <xf numFmtId="10" fontId="0" fillId="0" borderId="11" xfId="2" applyNumberFormat="1" applyFont="1" applyBorder="1"/>
    <xf numFmtId="0" fontId="0" fillId="0" borderId="9" xfId="0" applyBorder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E0838-C9A8-4BCC-9C0B-67F90E45FE98}">
  <dimension ref="A1:D148"/>
  <sheetViews>
    <sheetView workbookViewId="0">
      <selection activeCell="C28" sqref="C28"/>
    </sheetView>
  </sheetViews>
  <sheetFormatPr defaultRowHeight="15" x14ac:dyDescent="0.25"/>
  <cols>
    <col min="1" max="1" width="8.7109375" bestFit="1" customWidth="1"/>
    <col min="2" max="2" width="30.28515625" bestFit="1" customWidth="1"/>
    <col min="3" max="4" width="13.140625" style="6" customWidth="1"/>
  </cols>
  <sheetData>
    <row r="1" spans="1:4" ht="30.75" customHeight="1" x14ac:dyDescent="0.25">
      <c r="A1" s="1" t="s">
        <v>0</v>
      </c>
      <c r="B1" s="1" t="s">
        <v>1</v>
      </c>
      <c r="C1" s="2" t="s">
        <v>2</v>
      </c>
      <c r="D1" s="3" t="s">
        <v>3</v>
      </c>
    </row>
    <row r="2" spans="1:4" x14ac:dyDescent="0.25">
      <c r="A2" s="4">
        <v>1100</v>
      </c>
      <c r="B2" s="4" t="s">
        <v>4</v>
      </c>
      <c r="C2" s="5">
        <v>620.78787900000009</v>
      </c>
      <c r="D2" s="5">
        <v>25109.636274999975</v>
      </c>
    </row>
    <row r="3" spans="1:4" x14ac:dyDescent="0.25">
      <c r="A3" s="4">
        <v>1110</v>
      </c>
      <c r="B3" s="4" t="s">
        <v>4</v>
      </c>
      <c r="C3" s="5">
        <v>917.82554399999958</v>
      </c>
      <c r="D3" s="5">
        <v>29587.373705999988</v>
      </c>
    </row>
    <row r="4" spans="1:4" x14ac:dyDescent="0.25">
      <c r="A4" s="4">
        <v>1120</v>
      </c>
      <c r="B4" s="4" t="s">
        <v>4</v>
      </c>
      <c r="C4" s="5">
        <v>120.356364</v>
      </c>
      <c r="D4" s="5">
        <v>2929.9830359999996</v>
      </c>
    </row>
    <row r="5" spans="1:4" x14ac:dyDescent="0.25">
      <c r="A5" s="4">
        <v>1130</v>
      </c>
      <c r="B5" s="4" t="s">
        <v>4</v>
      </c>
      <c r="C5" s="5">
        <v>314.71977299999992</v>
      </c>
      <c r="D5" s="5">
        <v>7881.1766719999996</v>
      </c>
    </row>
    <row r="6" spans="1:4" x14ac:dyDescent="0.25">
      <c r="A6" s="4">
        <v>1180</v>
      </c>
      <c r="B6" s="4" t="s">
        <v>4</v>
      </c>
      <c r="C6" s="5">
        <v>3466.8059489999996</v>
      </c>
      <c r="D6" s="5">
        <v>89366.673836000016</v>
      </c>
    </row>
    <row r="7" spans="1:4" x14ac:dyDescent="0.25">
      <c r="A7" s="4">
        <v>1190</v>
      </c>
      <c r="B7" s="4" t="s">
        <v>4</v>
      </c>
      <c r="C7" s="5">
        <v>49.389049999999983</v>
      </c>
      <c r="D7" s="5">
        <v>865.91111099999989</v>
      </c>
    </row>
    <row r="8" spans="1:4" x14ac:dyDescent="0.25">
      <c r="A8" s="4">
        <v>1200</v>
      </c>
      <c r="B8" s="4" t="s">
        <v>5</v>
      </c>
      <c r="C8" s="5">
        <v>1105.0113590000001</v>
      </c>
      <c r="D8" s="5">
        <v>111874.70030500001</v>
      </c>
    </row>
    <row r="9" spans="1:4" x14ac:dyDescent="0.25">
      <c r="A9" s="4">
        <v>1210</v>
      </c>
      <c r="B9" s="4" t="s">
        <v>5</v>
      </c>
      <c r="C9" s="5">
        <v>3538.7554689999993</v>
      </c>
      <c r="D9" s="5">
        <v>229519.92009600007</v>
      </c>
    </row>
    <row r="10" spans="1:4" x14ac:dyDescent="0.25">
      <c r="A10" s="4">
        <v>1220</v>
      </c>
      <c r="B10" s="4" t="s">
        <v>5</v>
      </c>
      <c r="C10" s="5">
        <v>306.02296199999989</v>
      </c>
      <c r="D10" s="5">
        <v>9968.0714039999984</v>
      </c>
    </row>
    <row r="11" spans="1:4" x14ac:dyDescent="0.25">
      <c r="A11" s="4">
        <v>1230</v>
      </c>
      <c r="B11" s="4" t="s">
        <v>5</v>
      </c>
      <c r="C11" s="5">
        <v>1026.1674779999994</v>
      </c>
      <c r="D11" s="5">
        <v>19697.990027000003</v>
      </c>
    </row>
    <row r="12" spans="1:4" x14ac:dyDescent="0.25">
      <c r="A12" s="4">
        <v>1290</v>
      </c>
      <c r="B12" s="4" t="s">
        <v>5</v>
      </c>
      <c r="C12" s="5">
        <v>380.68856000000011</v>
      </c>
      <c r="D12" s="5">
        <v>25386.936876000003</v>
      </c>
    </row>
    <row r="13" spans="1:4" x14ac:dyDescent="0.25">
      <c r="A13" s="4">
        <v>1300</v>
      </c>
      <c r="B13" s="4" t="s">
        <v>6</v>
      </c>
      <c r="C13" s="5">
        <v>330.90637600000002</v>
      </c>
      <c r="D13" s="5">
        <v>4362.6002260000005</v>
      </c>
    </row>
    <row r="14" spans="1:4" x14ac:dyDescent="0.25">
      <c r="A14" s="4">
        <v>1310</v>
      </c>
      <c r="B14" s="4" t="s">
        <v>6</v>
      </c>
      <c r="C14" s="5">
        <v>217.728724</v>
      </c>
      <c r="D14" s="5">
        <v>2208.5014230000002</v>
      </c>
    </row>
    <row r="15" spans="1:4" x14ac:dyDescent="0.25">
      <c r="A15" s="4">
        <v>1320</v>
      </c>
      <c r="B15" s="4" t="s">
        <v>6</v>
      </c>
      <c r="C15" s="5">
        <v>297.29061400000006</v>
      </c>
      <c r="D15" s="5">
        <v>2025.1224340000001</v>
      </c>
    </row>
    <row r="16" spans="1:4" x14ac:dyDescent="0.25">
      <c r="A16" s="4">
        <v>1330</v>
      </c>
      <c r="B16" s="4" t="s">
        <v>7</v>
      </c>
      <c r="C16" s="5">
        <v>899.67321100000004</v>
      </c>
      <c r="D16" s="5">
        <v>8437.4104389999993</v>
      </c>
    </row>
    <row r="17" spans="1:4" x14ac:dyDescent="0.25">
      <c r="A17" s="4">
        <v>1340</v>
      </c>
      <c r="B17" s="4" t="s">
        <v>7</v>
      </c>
      <c r="C17" s="5">
        <v>281.09975100000008</v>
      </c>
      <c r="D17" s="5">
        <v>2667.7762180000004</v>
      </c>
    </row>
    <row r="18" spans="1:4" x14ac:dyDescent="0.25">
      <c r="A18" s="4">
        <v>1350</v>
      </c>
      <c r="B18" s="4" t="s">
        <v>6</v>
      </c>
      <c r="C18" s="5">
        <v>2.946199</v>
      </c>
      <c r="D18" s="5">
        <v>39.474127000000003</v>
      </c>
    </row>
    <row r="19" spans="1:4" x14ac:dyDescent="0.25">
      <c r="A19" s="4">
        <v>1390</v>
      </c>
      <c r="B19" s="4" t="s">
        <v>6</v>
      </c>
      <c r="C19" s="5">
        <v>145.52460400000007</v>
      </c>
      <c r="D19" s="5">
        <v>1484.1242619999996</v>
      </c>
    </row>
    <row r="20" spans="1:4" x14ac:dyDescent="0.25">
      <c r="A20" s="4">
        <v>1400</v>
      </c>
      <c r="B20" s="4" t="s">
        <v>8</v>
      </c>
      <c r="C20" s="5">
        <v>5810.5000580000024</v>
      </c>
      <c r="D20" s="5">
        <v>41334.563164000021</v>
      </c>
    </row>
    <row r="21" spans="1:4" x14ac:dyDescent="0.25">
      <c r="A21" s="4">
        <v>1411</v>
      </c>
      <c r="B21" s="4" t="s">
        <v>8</v>
      </c>
      <c r="C21" s="5">
        <v>482.87838000000028</v>
      </c>
      <c r="D21" s="5">
        <v>3617.5941949999997</v>
      </c>
    </row>
    <row r="22" spans="1:4" x14ac:dyDescent="0.25">
      <c r="A22" s="4">
        <v>1423</v>
      </c>
      <c r="B22" s="4" t="s">
        <v>8</v>
      </c>
      <c r="C22" s="5">
        <v>97.052553000000003</v>
      </c>
      <c r="D22" s="5">
        <v>574.98878899999988</v>
      </c>
    </row>
    <row r="23" spans="1:4" x14ac:dyDescent="0.25">
      <c r="A23" s="4">
        <v>1460</v>
      </c>
      <c r="B23" s="4" t="s">
        <v>8</v>
      </c>
      <c r="C23" s="5">
        <v>10.526391</v>
      </c>
      <c r="D23" s="5">
        <v>63.299545999999992</v>
      </c>
    </row>
    <row r="24" spans="1:4" x14ac:dyDescent="0.25">
      <c r="A24" s="4">
        <v>1480</v>
      </c>
      <c r="B24" s="4" t="s">
        <v>9</v>
      </c>
      <c r="C24" s="5">
        <v>94.422224000000014</v>
      </c>
      <c r="D24" s="5">
        <v>1383.1988619999997</v>
      </c>
    </row>
    <row r="25" spans="1:4" x14ac:dyDescent="0.25">
      <c r="A25" s="4">
        <v>1490</v>
      </c>
      <c r="B25" s="4" t="s">
        <v>8</v>
      </c>
      <c r="C25" s="5">
        <v>255.55568800000003</v>
      </c>
      <c r="D25" s="5">
        <v>2049.303191</v>
      </c>
    </row>
    <row r="26" spans="1:4" x14ac:dyDescent="0.25">
      <c r="A26" s="4">
        <v>1500</v>
      </c>
      <c r="B26" s="4" t="s">
        <v>10</v>
      </c>
      <c r="C26" s="5">
        <v>198.50582899999998</v>
      </c>
      <c r="D26" s="5">
        <v>1429.9722489999999</v>
      </c>
    </row>
    <row r="27" spans="1:4" x14ac:dyDescent="0.25">
      <c r="A27" s="4">
        <v>1550</v>
      </c>
      <c r="B27" s="4" t="s">
        <v>10</v>
      </c>
      <c r="C27" s="5">
        <v>351.67004899999989</v>
      </c>
      <c r="D27" s="5">
        <v>2259.5919930000005</v>
      </c>
    </row>
    <row r="28" spans="1:4" x14ac:dyDescent="0.25">
      <c r="A28" s="4">
        <v>1560</v>
      </c>
      <c r="B28" s="4" t="s">
        <v>10</v>
      </c>
      <c r="C28" s="5">
        <v>15.682991999999999</v>
      </c>
      <c r="D28" s="5">
        <v>128.93203</v>
      </c>
    </row>
    <row r="29" spans="1:4" x14ac:dyDescent="0.25">
      <c r="A29" s="4">
        <v>1600</v>
      </c>
      <c r="B29" s="4" t="s">
        <v>11</v>
      </c>
      <c r="C29" s="5">
        <v>77.908855000000003</v>
      </c>
      <c r="D29" s="5">
        <v>372.78695899999997</v>
      </c>
    </row>
    <row r="30" spans="1:4" x14ac:dyDescent="0.25">
      <c r="A30" s="4">
        <v>1611</v>
      </c>
      <c r="B30" s="4" t="s">
        <v>11</v>
      </c>
      <c r="C30" s="5">
        <v>2.0280649999999998</v>
      </c>
      <c r="D30" s="5">
        <v>12.03607</v>
      </c>
    </row>
    <row r="31" spans="1:4" x14ac:dyDescent="0.25">
      <c r="A31" s="4">
        <v>1620</v>
      </c>
      <c r="B31" s="4" t="s">
        <v>11</v>
      </c>
      <c r="C31" s="5">
        <v>36.013001000000003</v>
      </c>
      <c r="D31" s="5">
        <v>158.41795300000001</v>
      </c>
    </row>
    <row r="32" spans="1:4" x14ac:dyDescent="0.25">
      <c r="A32" s="4">
        <v>1630</v>
      </c>
      <c r="B32" s="4" t="s">
        <v>11</v>
      </c>
      <c r="C32" s="5">
        <v>19.457376</v>
      </c>
      <c r="D32" s="5">
        <v>30.705939999999998</v>
      </c>
    </row>
    <row r="33" spans="1:4" x14ac:dyDescent="0.25">
      <c r="A33" s="4">
        <v>1650</v>
      </c>
      <c r="B33" s="4" t="s">
        <v>12</v>
      </c>
      <c r="C33" s="5">
        <v>1.0991979999999999</v>
      </c>
      <c r="D33" s="5">
        <v>167.89152300000001</v>
      </c>
    </row>
    <row r="34" spans="1:4" x14ac:dyDescent="0.25">
      <c r="A34" s="4">
        <v>1660</v>
      </c>
      <c r="B34" s="4" t="s">
        <v>11</v>
      </c>
      <c r="C34" s="5">
        <v>54.590605000000004</v>
      </c>
      <c r="D34" s="5">
        <v>125.856714</v>
      </c>
    </row>
    <row r="35" spans="1:4" x14ac:dyDescent="0.25">
      <c r="A35" s="4">
        <v>1670</v>
      </c>
      <c r="B35" s="4" t="s">
        <v>11</v>
      </c>
      <c r="C35" s="5">
        <v>0.52787700000000004</v>
      </c>
      <c r="D35" s="5">
        <v>1.266135</v>
      </c>
    </row>
    <row r="36" spans="1:4" x14ac:dyDescent="0.25">
      <c r="A36" s="4">
        <v>1700</v>
      </c>
      <c r="B36" s="4" t="s">
        <v>8</v>
      </c>
      <c r="C36" s="5">
        <v>848.3233469999999</v>
      </c>
      <c r="D36" s="5">
        <v>5831.4633589999994</v>
      </c>
    </row>
    <row r="37" spans="1:4" x14ac:dyDescent="0.25">
      <c r="A37" s="4">
        <v>1710</v>
      </c>
      <c r="B37" s="4" t="s">
        <v>8</v>
      </c>
      <c r="C37" s="5">
        <v>719.98137899999983</v>
      </c>
      <c r="D37" s="5">
        <v>4716.7622320000009</v>
      </c>
    </row>
    <row r="38" spans="1:4" x14ac:dyDescent="0.25">
      <c r="A38" s="4">
        <v>1730</v>
      </c>
      <c r="B38" s="4" t="s">
        <v>8</v>
      </c>
      <c r="C38" s="5">
        <v>1005.5207450000003</v>
      </c>
      <c r="D38" s="5">
        <v>4693.7604339999998</v>
      </c>
    </row>
    <row r="39" spans="1:4" x14ac:dyDescent="0.25">
      <c r="A39" s="4">
        <v>1760</v>
      </c>
      <c r="B39" s="4" t="s">
        <v>13</v>
      </c>
      <c r="C39" s="5">
        <v>292.91048500000005</v>
      </c>
      <c r="D39" s="5">
        <v>601.879187</v>
      </c>
    </row>
    <row r="40" spans="1:4" x14ac:dyDescent="0.25">
      <c r="A40" s="4">
        <v>1800</v>
      </c>
      <c r="B40" s="4" t="s">
        <v>8</v>
      </c>
      <c r="C40" s="5">
        <v>148.71718800000005</v>
      </c>
      <c r="D40" s="5">
        <v>1051.2221989999998</v>
      </c>
    </row>
    <row r="41" spans="1:4" x14ac:dyDescent="0.25">
      <c r="A41" s="4">
        <v>1810</v>
      </c>
      <c r="B41" s="4" t="s">
        <v>8</v>
      </c>
      <c r="C41" s="5">
        <v>2.6679420000000005</v>
      </c>
      <c r="D41" s="5">
        <v>21.704242999999998</v>
      </c>
    </row>
    <row r="42" spans="1:4" x14ac:dyDescent="0.25">
      <c r="A42" s="4">
        <v>1820</v>
      </c>
      <c r="B42" s="4" t="s">
        <v>9</v>
      </c>
      <c r="C42" s="5">
        <v>1601.8955379999995</v>
      </c>
      <c r="D42" s="5">
        <v>56255.368102000008</v>
      </c>
    </row>
    <row r="43" spans="1:4" x14ac:dyDescent="0.25">
      <c r="A43" s="4">
        <v>1830</v>
      </c>
      <c r="B43" s="4" t="s">
        <v>14</v>
      </c>
      <c r="C43" s="5">
        <v>24.164116</v>
      </c>
      <c r="D43" s="5">
        <v>394.84071399999999</v>
      </c>
    </row>
    <row r="44" spans="1:4" x14ac:dyDescent="0.25">
      <c r="A44" s="4">
        <v>1840</v>
      </c>
      <c r="B44" s="4" t="s">
        <v>8</v>
      </c>
      <c r="C44" s="5">
        <v>9.2096090000000004</v>
      </c>
      <c r="D44" s="5">
        <v>73.466482999999997</v>
      </c>
    </row>
    <row r="45" spans="1:4" x14ac:dyDescent="0.25">
      <c r="A45" s="4">
        <v>1850</v>
      </c>
      <c r="B45" s="4" t="s">
        <v>9</v>
      </c>
      <c r="C45" s="5">
        <v>532.99826699999994</v>
      </c>
      <c r="D45" s="5">
        <v>12563.512039999998</v>
      </c>
    </row>
    <row r="46" spans="1:4" x14ac:dyDescent="0.25">
      <c r="A46" s="4">
        <v>1860</v>
      </c>
      <c r="B46" s="4" t="s">
        <v>8</v>
      </c>
      <c r="C46" s="5">
        <v>3.2128350000000001</v>
      </c>
      <c r="D46" s="5">
        <v>26.137050000000002</v>
      </c>
    </row>
    <row r="47" spans="1:4" x14ac:dyDescent="0.25">
      <c r="A47" s="4">
        <v>1870</v>
      </c>
      <c r="B47" s="4" t="s">
        <v>8</v>
      </c>
      <c r="C47" s="5">
        <v>3.2163089999999999</v>
      </c>
      <c r="D47" s="5">
        <v>26.165309000000001</v>
      </c>
    </row>
    <row r="48" spans="1:4" x14ac:dyDescent="0.25">
      <c r="A48" s="4">
        <v>1900</v>
      </c>
      <c r="B48" s="4" t="s">
        <v>15</v>
      </c>
      <c r="C48" s="5">
        <v>538.60893499999986</v>
      </c>
      <c r="D48" s="5">
        <v>4311.2658600000022</v>
      </c>
    </row>
    <row r="49" spans="1:4" x14ac:dyDescent="0.25">
      <c r="A49" s="4">
        <v>1920</v>
      </c>
      <c r="B49" s="4" t="s">
        <v>15</v>
      </c>
      <c r="C49" s="5">
        <v>403.48610500000018</v>
      </c>
      <c r="D49" s="5">
        <v>4041.7385360000003</v>
      </c>
    </row>
    <row r="50" spans="1:4" x14ac:dyDescent="0.25">
      <c r="A50" s="4">
        <v>2100</v>
      </c>
      <c r="B50" s="4" t="s">
        <v>16</v>
      </c>
      <c r="C50" s="5">
        <v>700.78024299999993</v>
      </c>
      <c r="D50" s="5">
        <v>3099.1314190000007</v>
      </c>
    </row>
    <row r="51" spans="1:4" x14ac:dyDescent="0.25">
      <c r="A51" s="4">
        <v>2110</v>
      </c>
      <c r="B51" s="4" t="s">
        <v>17</v>
      </c>
      <c r="C51" s="5">
        <v>201075.55273999975</v>
      </c>
      <c r="D51" s="5">
        <v>1459815.118186</v>
      </c>
    </row>
    <row r="52" spans="1:4" x14ac:dyDescent="0.25">
      <c r="A52" s="4">
        <v>2120</v>
      </c>
      <c r="B52" s="4" t="s">
        <v>18</v>
      </c>
      <c r="C52" s="5">
        <v>24726.666759000011</v>
      </c>
      <c r="D52" s="5">
        <v>376830.20060599985</v>
      </c>
    </row>
    <row r="53" spans="1:4" x14ac:dyDescent="0.25">
      <c r="A53" s="4">
        <v>2130</v>
      </c>
      <c r="B53" s="4" t="s">
        <v>19</v>
      </c>
      <c r="C53" s="5">
        <v>16537.306532999981</v>
      </c>
      <c r="D53" s="5">
        <v>211593.92648399965</v>
      </c>
    </row>
    <row r="54" spans="1:4" x14ac:dyDescent="0.25">
      <c r="A54" s="4">
        <v>2140</v>
      </c>
      <c r="B54" s="4" t="s">
        <v>20</v>
      </c>
      <c r="C54" s="5">
        <v>7144.4689569999991</v>
      </c>
      <c r="D54" s="5">
        <v>179239.22625899999</v>
      </c>
    </row>
    <row r="55" spans="1:4" x14ac:dyDescent="0.25">
      <c r="A55" s="4">
        <v>2150</v>
      </c>
      <c r="B55" s="4" t="s">
        <v>21</v>
      </c>
      <c r="C55" s="5">
        <v>16689.712023999997</v>
      </c>
      <c r="D55" s="5">
        <v>54338.863352999993</v>
      </c>
    </row>
    <row r="56" spans="1:4" x14ac:dyDescent="0.25">
      <c r="A56" s="4">
        <v>2156</v>
      </c>
      <c r="B56" s="4" t="s">
        <v>22</v>
      </c>
      <c r="C56" s="5">
        <v>4598.7956130000011</v>
      </c>
      <c r="D56" s="5">
        <v>36244.309154999988</v>
      </c>
    </row>
    <row r="57" spans="1:4" x14ac:dyDescent="0.25">
      <c r="A57" s="4">
        <v>2200</v>
      </c>
      <c r="B57" s="4" t="s">
        <v>23</v>
      </c>
      <c r="C57" s="5">
        <v>0.21101600000000001</v>
      </c>
      <c r="D57" s="5">
        <v>89.718278999999995</v>
      </c>
    </row>
    <row r="58" spans="1:4" x14ac:dyDescent="0.25">
      <c r="A58" s="4">
        <v>2210</v>
      </c>
      <c r="B58" s="4" t="s">
        <v>23</v>
      </c>
      <c r="C58" s="5">
        <v>24758.528857999998</v>
      </c>
      <c r="D58" s="5">
        <v>2846406.8756659999</v>
      </c>
    </row>
    <row r="59" spans="1:4" x14ac:dyDescent="0.25">
      <c r="A59" s="4">
        <v>2230</v>
      </c>
      <c r="B59" s="4" t="s">
        <v>24</v>
      </c>
      <c r="C59" s="5">
        <v>419.47411799999998</v>
      </c>
      <c r="D59" s="5">
        <v>2801.8101180000003</v>
      </c>
    </row>
    <row r="60" spans="1:4" x14ac:dyDescent="0.25">
      <c r="A60" s="4">
        <v>2240</v>
      </c>
      <c r="B60" s="4" t="s">
        <v>24</v>
      </c>
      <c r="C60" s="5">
        <v>2137.3398329999995</v>
      </c>
      <c r="D60" s="5">
        <v>20093.628760000007</v>
      </c>
    </row>
    <row r="61" spans="1:4" x14ac:dyDescent="0.25">
      <c r="A61" s="4">
        <v>2300</v>
      </c>
      <c r="B61" s="4" t="s">
        <v>25</v>
      </c>
      <c r="C61" s="5">
        <v>7.1937569999999997</v>
      </c>
      <c r="D61" s="5">
        <v>66.349680000000006</v>
      </c>
    </row>
    <row r="62" spans="1:4" x14ac:dyDescent="0.25">
      <c r="A62" s="4">
        <v>2310</v>
      </c>
      <c r="B62" s="4" t="s">
        <v>25</v>
      </c>
      <c r="C62" s="5">
        <v>441.92707400000006</v>
      </c>
      <c r="D62" s="5">
        <v>2024.0992549999996</v>
      </c>
    </row>
    <row r="63" spans="1:4" x14ac:dyDescent="0.25">
      <c r="A63" s="4">
        <v>2320</v>
      </c>
      <c r="B63" s="4" t="s">
        <v>26</v>
      </c>
      <c r="C63" s="5">
        <v>48.101931</v>
      </c>
      <c r="D63" s="5">
        <v>31.872323999999995</v>
      </c>
    </row>
    <row r="64" spans="1:4" x14ac:dyDescent="0.25">
      <c r="A64" s="4">
        <v>2400</v>
      </c>
      <c r="B64" s="4" t="s">
        <v>27</v>
      </c>
      <c r="C64" s="5">
        <v>1708.4906150000002</v>
      </c>
      <c r="D64" s="5">
        <v>11591.256596000001</v>
      </c>
    </row>
    <row r="65" spans="1:4" x14ac:dyDescent="0.25">
      <c r="A65" s="4">
        <v>2410</v>
      </c>
      <c r="B65" s="4" t="s">
        <v>27</v>
      </c>
      <c r="C65" s="5">
        <v>10901.888213000011</v>
      </c>
      <c r="D65" s="5">
        <v>49443.689198999986</v>
      </c>
    </row>
    <row r="66" spans="1:4" x14ac:dyDescent="0.25">
      <c r="A66" s="4">
        <v>2420</v>
      </c>
      <c r="B66" s="4" t="s">
        <v>28</v>
      </c>
      <c r="C66" s="5">
        <v>4289.5429199999999</v>
      </c>
      <c r="D66" s="5">
        <v>52738.141732000011</v>
      </c>
    </row>
    <row r="67" spans="1:4" x14ac:dyDescent="0.25">
      <c r="A67" s="4">
        <v>2430</v>
      </c>
      <c r="B67" s="4" t="s">
        <v>29</v>
      </c>
      <c r="C67" s="5">
        <v>382.679644</v>
      </c>
      <c r="D67" s="5">
        <v>13374.305712000005</v>
      </c>
    </row>
    <row r="68" spans="1:4" x14ac:dyDescent="0.25">
      <c r="A68" s="4">
        <v>2500</v>
      </c>
      <c r="B68" s="4" t="s">
        <v>30</v>
      </c>
      <c r="C68" s="5">
        <v>98.806143999999989</v>
      </c>
      <c r="D68" s="5">
        <v>1143.5345740000002</v>
      </c>
    </row>
    <row r="69" spans="1:4" x14ac:dyDescent="0.25">
      <c r="A69" s="4">
        <v>2510</v>
      </c>
      <c r="B69" s="4" t="s">
        <v>31</v>
      </c>
      <c r="C69" s="5">
        <v>289.07410400000003</v>
      </c>
      <c r="D69" s="5">
        <v>1780.9566449999995</v>
      </c>
    </row>
    <row r="70" spans="1:4" x14ac:dyDescent="0.25">
      <c r="A70" s="4">
        <v>2520</v>
      </c>
      <c r="B70" s="4" t="s">
        <v>30</v>
      </c>
      <c r="C70" s="5">
        <v>19284.683262999977</v>
      </c>
      <c r="D70" s="5">
        <v>84974.947561000008</v>
      </c>
    </row>
    <row r="71" spans="1:4" x14ac:dyDescent="0.25">
      <c r="A71" s="4">
        <v>2540</v>
      </c>
      <c r="B71" s="4" t="s">
        <v>32</v>
      </c>
      <c r="C71" s="5">
        <v>585.75847499999998</v>
      </c>
      <c r="D71" s="5">
        <v>679.29503500000021</v>
      </c>
    </row>
    <row r="72" spans="1:4" x14ac:dyDescent="0.25">
      <c r="A72" s="4">
        <v>2600</v>
      </c>
      <c r="B72" s="4" t="s">
        <v>12</v>
      </c>
      <c r="C72" s="5">
        <v>86.73033199999999</v>
      </c>
      <c r="D72" s="5">
        <v>11179.616996000008</v>
      </c>
    </row>
    <row r="73" spans="1:4" x14ac:dyDescent="0.25">
      <c r="A73" s="4">
        <v>2610</v>
      </c>
      <c r="B73" s="4" t="s">
        <v>12</v>
      </c>
      <c r="C73" s="5">
        <v>111.85189199999998</v>
      </c>
      <c r="D73" s="5">
        <v>9981.9299800000026</v>
      </c>
    </row>
    <row r="74" spans="1:4" x14ac:dyDescent="0.25">
      <c r="A74" s="4">
        <v>3100</v>
      </c>
      <c r="B74" s="4" t="s">
        <v>12</v>
      </c>
      <c r="C74" s="5">
        <v>723.63404900000126</v>
      </c>
      <c r="D74" s="5">
        <v>71502.712346000015</v>
      </c>
    </row>
    <row r="75" spans="1:4" x14ac:dyDescent="0.25">
      <c r="A75" s="4">
        <v>3200</v>
      </c>
      <c r="B75" s="4" t="s">
        <v>12</v>
      </c>
      <c r="C75" s="5">
        <v>777.45021900000029</v>
      </c>
      <c r="D75" s="5">
        <v>73257.169373999961</v>
      </c>
    </row>
    <row r="76" spans="1:4" x14ac:dyDescent="0.25">
      <c r="A76" s="4">
        <v>3210</v>
      </c>
      <c r="B76" s="4" t="s">
        <v>12</v>
      </c>
      <c r="C76" s="5">
        <v>1468.5239900000001</v>
      </c>
      <c r="D76" s="5">
        <v>149601.79852900008</v>
      </c>
    </row>
    <row r="77" spans="1:4" x14ac:dyDescent="0.25">
      <c r="A77" s="4">
        <v>3300</v>
      </c>
      <c r="B77" s="4" t="s">
        <v>12</v>
      </c>
      <c r="C77" s="5">
        <v>176.69102200000003</v>
      </c>
      <c r="D77" s="5">
        <v>19418.478035000011</v>
      </c>
    </row>
    <row r="78" spans="1:4" x14ac:dyDescent="0.25">
      <c r="A78" s="4">
        <v>4100</v>
      </c>
      <c r="B78" s="4" t="s">
        <v>12</v>
      </c>
      <c r="C78" s="5">
        <v>4.906168000000001</v>
      </c>
      <c r="D78" s="5">
        <v>543.96980599999995</v>
      </c>
    </row>
    <row r="79" spans="1:4" x14ac:dyDescent="0.25">
      <c r="A79" s="4">
        <v>4110</v>
      </c>
      <c r="B79" s="4" t="s">
        <v>12</v>
      </c>
      <c r="C79" s="5">
        <v>1041.901619</v>
      </c>
      <c r="D79" s="5">
        <v>110075.83903699998</v>
      </c>
    </row>
    <row r="80" spans="1:4" x14ac:dyDescent="0.25">
      <c r="A80" s="4">
        <v>4120</v>
      </c>
      <c r="B80" s="4" t="s">
        <v>33</v>
      </c>
      <c r="C80" s="5">
        <v>64.875653999999997</v>
      </c>
      <c r="D80" s="5">
        <v>6530.8331469999985</v>
      </c>
    </row>
    <row r="81" spans="1:4" x14ac:dyDescent="0.25">
      <c r="A81" s="4">
        <v>4130</v>
      </c>
      <c r="B81" s="4" t="s">
        <v>12</v>
      </c>
      <c r="C81" s="5">
        <v>29.790293999999999</v>
      </c>
      <c r="D81" s="5">
        <v>2980.1966839999986</v>
      </c>
    </row>
    <row r="82" spans="1:4" x14ac:dyDescent="0.25">
      <c r="A82" s="4">
        <v>4140</v>
      </c>
      <c r="B82" s="4" t="s">
        <v>33</v>
      </c>
      <c r="C82" s="5">
        <v>0.67819600000000002</v>
      </c>
      <c r="D82" s="5">
        <v>81.470237999999995</v>
      </c>
    </row>
    <row r="83" spans="1:4" x14ac:dyDescent="0.25">
      <c r="A83" s="4">
        <v>4200</v>
      </c>
      <c r="B83" s="4" t="s">
        <v>33</v>
      </c>
      <c r="C83" s="5">
        <v>270.44747999999959</v>
      </c>
      <c r="D83" s="5">
        <v>26068.612771000004</v>
      </c>
    </row>
    <row r="84" spans="1:4" x14ac:dyDescent="0.25">
      <c r="A84" s="4">
        <v>4210</v>
      </c>
      <c r="B84" s="4" t="s">
        <v>34</v>
      </c>
      <c r="C84" s="5">
        <v>69.732423999999966</v>
      </c>
      <c r="D84" s="5">
        <v>9323.1072409999961</v>
      </c>
    </row>
    <row r="85" spans="1:4" x14ac:dyDescent="0.25">
      <c r="A85" s="4">
        <v>4220</v>
      </c>
      <c r="B85" s="4" t="s">
        <v>33</v>
      </c>
      <c r="C85" s="5">
        <v>5.5400269999999994</v>
      </c>
      <c r="D85" s="5">
        <v>414.34007599999995</v>
      </c>
    </row>
    <row r="86" spans="1:4" x14ac:dyDescent="0.25">
      <c r="A86" s="4">
        <v>4240</v>
      </c>
      <c r="B86" s="4" t="s">
        <v>33</v>
      </c>
      <c r="C86" s="5">
        <v>0.53434899999999996</v>
      </c>
      <c r="D86" s="5">
        <v>52.158642999999998</v>
      </c>
    </row>
    <row r="87" spans="1:4" x14ac:dyDescent="0.25">
      <c r="A87" s="4">
        <v>4270</v>
      </c>
      <c r="B87" s="4" t="s">
        <v>34</v>
      </c>
      <c r="C87" s="5">
        <v>48.662530999999994</v>
      </c>
      <c r="D87" s="5">
        <v>6993.9109690000023</v>
      </c>
    </row>
    <row r="88" spans="1:4" x14ac:dyDescent="0.25">
      <c r="A88" s="4">
        <v>4271</v>
      </c>
      <c r="B88" s="4" t="s">
        <v>33</v>
      </c>
      <c r="C88" s="5">
        <v>163.52850299999994</v>
      </c>
      <c r="D88" s="5">
        <v>15493.525076000005</v>
      </c>
    </row>
    <row r="89" spans="1:4" x14ac:dyDescent="0.25">
      <c r="A89" s="4">
        <v>4280</v>
      </c>
      <c r="B89" s="4" t="s">
        <v>33</v>
      </c>
      <c r="C89" s="5">
        <v>56.562176000000015</v>
      </c>
      <c r="D89" s="5">
        <v>4940.1645690000014</v>
      </c>
    </row>
    <row r="90" spans="1:4" x14ac:dyDescent="0.25">
      <c r="A90" s="4">
        <v>4340</v>
      </c>
      <c r="B90" s="4" t="s">
        <v>33</v>
      </c>
      <c r="C90" s="5">
        <v>366.82160599999963</v>
      </c>
      <c r="D90" s="5">
        <v>37594.972772000001</v>
      </c>
    </row>
    <row r="91" spans="1:4" x14ac:dyDescent="0.25">
      <c r="A91" s="4">
        <v>4400</v>
      </c>
      <c r="B91" s="4" t="s">
        <v>35</v>
      </c>
      <c r="C91" s="5">
        <v>4.5900720000000002</v>
      </c>
      <c r="D91" s="5">
        <v>821.58890699999995</v>
      </c>
    </row>
    <row r="92" spans="1:4" x14ac:dyDescent="0.25">
      <c r="A92" s="4">
        <v>4410</v>
      </c>
      <c r="B92" s="4" t="s">
        <v>35</v>
      </c>
      <c r="C92" s="5">
        <v>1583.0115020000001</v>
      </c>
      <c r="D92" s="5">
        <v>71432.51328699998</v>
      </c>
    </row>
    <row r="93" spans="1:4" x14ac:dyDescent="0.25">
      <c r="A93" s="4">
        <v>4420</v>
      </c>
      <c r="B93" s="4" t="s">
        <v>35</v>
      </c>
      <c r="C93" s="5">
        <v>0.22092299999999998</v>
      </c>
      <c r="D93" s="5">
        <v>58.463240999999996</v>
      </c>
    </row>
    <row r="94" spans="1:4" x14ac:dyDescent="0.25">
      <c r="A94" s="4">
        <v>4430</v>
      </c>
      <c r="B94" s="4" t="s">
        <v>35</v>
      </c>
      <c r="C94" s="5">
        <v>168.00637500000005</v>
      </c>
      <c r="D94" s="5">
        <v>13193.167578000001</v>
      </c>
    </row>
    <row r="95" spans="1:4" x14ac:dyDescent="0.25">
      <c r="A95" s="4">
        <v>5100</v>
      </c>
      <c r="B95" s="4" t="s">
        <v>36</v>
      </c>
      <c r="C95" s="5">
        <v>2.2632140000000001</v>
      </c>
      <c r="D95" s="5">
        <v>58.297334999999997</v>
      </c>
    </row>
    <row r="96" spans="1:4" x14ac:dyDescent="0.25">
      <c r="A96" s="4">
        <v>5110</v>
      </c>
      <c r="B96" s="4" t="s">
        <v>36</v>
      </c>
      <c r="C96" s="5">
        <v>44.633929000000002</v>
      </c>
      <c r="D96" s="5">
        <v>809.90812899999969</v>
      </c>
    </row>
    <row r="97" spans="1:4" x14ac:dyDescent="0.25">
      <c r="A97" s="4">
        <v>5120</v>
      </c>
      <c r="B97" s="4" t="s">
        <v>36</v>
      </c>
      <c r="C97" s="5">
        <v>196.48382899999996</v>
      </c>
      <c r="D97" s="5">
        <v>3329.0226399999974</v>
      </c>
    </row>
    <row r="98" spans="1:4" x14ac:dyDescent="0.25">
      <c r="A98" s="4">
        <v>5200</v>
      </c>
      <c r="B98" s="4" t="s">
        <v>36</v>
      </c>
      <c r="C98" s="5">
        <v>2262.1191749999998</v>
      </c>
      <c r="D98" s="5">
        <v>66503.218942000007</v>
      </c>
    </row>
    <row r="99" spans="1:4" x14ac:dyDescent="0.25">
      <c r="A99" s="4">
        <v>5250</v>
      </c>
      <c r="B99" s="4" t="s">
        <v>36</v>
      </c>
      <c r="C99" s="5">
        <v>0.19189500000000001</v>
      </c>
      <c r="D99" s="5">
        <v>6.0629249999999999</v>
      </c>
    </row>
    <row r="100" spans="1:4" x14ac:dyDescent="0.25">
      <c r="A100" s="4">
        <v>5300</v>
      </c>
      <c r="B100" s="4" t="s">
        <v>36</v>
      </c>
      <c r="C100" s="5">
        <v>242.62623799999997</v>
      </c>
      <c r="D100" s="5">
        <v>6087.190671000003</v>
      </c>
    </row>
    <row r="101" spans="1:4" x14ac:dyDescent="0.25">
      <c r="A101" s="4">
        <v>5600</v>
      </c>
      <c r="B101" s="4" t="s">
        <v>36</v>
      </c>
      <c r="C101" s="5">
        <v>9.413257999999999</v>
      </c>
      <c r="D101" s="5">
        <v>144.61753099999999</v>
      </c>
    </row>
    <row r="102" spans="1:4" x14ac:dyDescent="0.25">
      <c r="A102" s="4">
        <v>6100</v>
      </c>
      <c r="B102" s="4" t="s">
        <v>37</v>
      </c>
      <c r="C102" s="5">
        <v>0.43277699999999997</v>
      </c>
      <c r="D102" s="5">
        <v>6.6381629999999996</v>
      </c>
    </row>
    <row r="103" spans="1:4" x14ac:dyDescent="0.25">
      <c r="A103" s="4">
        <v>6110</v>
      </c>
      <c r="B103" s="4" t="s">
        <v>38</v>
      </c>
      <c r="C103" s="5">
        <v>788.10289000000068</v>
      </c>
      <c r="D103" s="5">
        <v>9395.5695720000094</v>
      </c>
    </row>
    <row r="104" spans="1:4" x14ac:dyDescent="0.25">
      <c r="A104" s="4">
        <v>6111</v>
      </c>
      <c r="B104" s="4" t="s">
        <v>38</v>
      </c>
      <c r="C104" s="5">
        <v>14.193021000000002</v>
      </c>
      <c r="D104" s="5">
        <v>156.70077800000004</v>
      </c>
    </row>
    <row r="105" spans="1:4" x14ac:dyDescent="0.25">
      <c r="A105" s="4">
        <v>6150</v>
      </c>
      <c r="B105" s="4" t="s">
        <v>39</v>
      </c>
      <c r="C105" s="5">
        <v>836.92858300000046</v>
      </c>
      <c r="D105" s="5">
        <v>11695.918025000001</v>
      </c>
    </row>
    <row r="106" spans="1:4" x14ac:dyDescent="0.25">
      <c r="A106" s="4">
        <v>6170</v>
      </c>
      <c r="B106" s="4" t="s">
        <v>37</v>
      </c>
      <c r="C106" s="5">
        <v>3249.346376</v>
      </c>
      <c r="D106" s="5">
        <v>42177.584272000044</v>
      </c>
    </row>
    <row r="107" spans="1:4" x14ac:dyDescent="0.25">
      <c r="A107" s="4">
        <v>6172</v>
      </c>
      <c r="B107" s="4" t="s">
        <v>37</v>
      </c>
      <c r="C107" s="5">
        <v>5563.1556169999967</v>
      </c>
      <c r="D107" s="5">
        <v>67496.95973599999</v>
      </c>
    </row>
    <row r="108" spans="1:4" x14ac:dyDescent="0.25">
      <c r="A108" s="4">
        <v>6180</v>
      </c>
      <c r="B108" s="4" t="s">
        <v>39</v>
      </c>
      <c r="C108" s="5">
        <v>338.41110800000007</v>
      </c>
      <c r="D108" s="5">
        <v>2678.9914869999993</v>
      </c>
    </row>
    <row r="109" spans="1:4" x14ac:dyDescent="0.25">
      <c r="A109" s="4">
        <v>6181</v>
      </c>
      <c r="B109" s="4" t="s">
        <v>39</v>
      </c>
      <c r="C109" s="5">
        <v>0.29986600000000002</v>
      </c>
      <c r="D109" s="5">
        <v>2.6860650000000001</v>
      </c>
    </row>
    <row r="110" spans="1:4" x14ac:dyDescent="0.25">
      <c r="A110" s="4">
        <v>6191</v>
      </c>
      <c r="B110" s="4" t="s">
        <v>39</v>
      </c>
      <c r="C110" s="5">
        <v>4.4757410000000002</v>
      </c>
      <c r="D110" s="5">
        <v>23.266082000000001</v>
      </c>
    </row>
    <row r="111" spans="1:4" x14ac:dyDescent="0.25">
      <c r="A111" s="4">
        <v>6200</v>
      </c>
      <c r="B111" s="4" t="s">
        <v>39</v>
      </c>
      <c r="C111" s="5">
        <v>39.784073999999997</v>
      </c>
      <c r="D111" s="5">
        <v>637.94846999999993</v>
      </c>
    </row>
    <row r="112" spans="1:4" x14ac:dyDescent="0.25">
      <c r="A112" s="4">
        <v>6210</v>
      </c>
      <c r="B112" s="4" t="s">
        <v>40</v>
      </c>
      <c r="C112" s="5">
        <v>2210.5592320000005</v>
      </c>
      <c r="D112" s="5">
        <v>51076.082982999971</v>
      </c>
    </row>
    <row r="113" spans="1:4" x14ac:dyDescent="0.25">
      <c r="A113" s="4">
        <v>6215</v>
      </c>
      <c r="B113" s="4" t="s">
        <v>41</v>
      </c>
      <c r="C113" s="5">
        <v>517.2713309999998</v>
      </c>
      <c r="D113" s="5">
        <v>7901.0621189999974</v>
      </c>
    </row>
    <row r="114" spans="1:4" x14ac:dyDescent="0.25">
      <c r="A114" s="4">
        <v>6216</v>
      </c>
      <c r="B114" s="4" t="s">
        <v>41</v>
      </c>
      <c r="C114" s="5">
        <v>2423.2436859999984</v>
      </c>
      <c r="D114" s="5">
        <v>34879.206977000009</v>
      </c>
    </row>
    <row r="115" spans="1:4" x14ac:dyDescent="0.25">
      <c r="A115" s="4">
        <v>6240</v>
      </c>
      <c r="B115" s="4" t="s">
        <v>39</v>
      </c>
      <c r="C115" s="5">
        <v>131.63855800000002</v>
      </c>
      <c r="D115" s="5">
        <v>1665.8815640000003</v>
      </c>
    </row>
    <row r="116" spans="1:4" x14ac:dyDescent="0.25">
      <c r="A116" s="4">
        <v>6250</v>
      </c>
      <c r="B116" s="4" t="s">
        <v>39</v>
      </c>
      <c r="C116" s="5">
        <v>1088.2238309999993</v>
      </c>
      <c r="D116" s="5">
        <v>15502.934753000003</v>
      </c>
    </row>
    <row r="117" spans="1:4" x14ac:dyDescent="0.25">
      <c r="A117" s="4">
        <v>6300</v>
      </c>
      <c r="B117" s="4" t="s">
        <v>39</v>
      </c>
      <c r="C117" s="5">
        <v>2992.641944</v>
      </c>
      <c r="D117" s="5">
        <v>41182.021168000014</v>
      </c>
    </row>
    <row r="118" spans="1:4" x14ac:dyDescent="0.25">
      <c r="A118" s="4">
        <v>6410</v>
      </c>
      <c r="B118" s="4" t="s">
        <v>41</v>
      </c>
      <c r="C118" s="5">
        <v>23660.424216999978</v>
      </c>
      <c r="D118" s="5">
        <v>235587.04741599964</v>
      </c>
    </row>
    <row r="119" spans="1:4" x14ac:dyDescent="0.25">
      <c r="A119" s="4">
        <v>6411</v>
      </c>
      <c r="B119" s="4" t="s">
        <v>41</v>
      </c>
      <c r="C119" s="5">
        <v>1037.8957999999996</v>
      </c>
      <c r="D119" s="5">
        <v>10403.379654000004</v>
      </c>
    </row>
    <row r="120" spans="1:4" x14ac:dyDescent="0.25">
      <c r="A120" s="4">
        <v>6430</v>
      </c>
      <c r="B120" s="4" t="s">
        <v>41</v>
      </c>
      <c r="C120" s="5">
        <v>6693.3074050000041</v>
      </c>
      <c r="D120" s="5">
        <v>65924.985501000032</v>
      </c>
    </row>
    <row r="121" spans="1:4" x14ac:dyDescent="0.25">
      <c r="A121" s="4">
        <v>6440</v>
      </c>
      <c r="B121" s="4" t="s">
        <v>41</v>
      </c>
      <c r="C121" s="5">
        <v>1383.9201189999994</v>
      </c>
      <c r="D121" s="5">
        <v>19736.377087000019</v>
      </c>
    </row>
    <row r="122" spans="1:4" x14ac:dyDescent="0.25">
      <c r="A122" s="4">
        <v>6460</v>
      </c>
      <c r="B122" s="4" t="s">
        <v>41</v>
      </c>
      <c r="C122" s="5">
        <v>36.667452999999988</v>
      </c>
      <c r="D122" s="5">
        <v>514.40913899999998</v>
      </c>
    </row>
    <row r="123" spans="1:4" x14ac:dyDescent="0.25">
      <c r="A123" s="4">
        <v>6500</v>
      </c>
      <c r="B123" s="4" t="s">
        <v>41</v>
      </c>
      <c r="C123" s="5">
        <v>6.1065509999999996</v>
      </c>
      <c r="D123" s="5">
        <v>81.87295499999999</v>
      </c>
    </row>
    <row r="124" spans="1:4" x14ac:dyDescent="0.25">
      <c r="A124" s="4">
        <v>6520</v>
      </c>
      <c r="B124" s="4" t="s">
        <v>42</v>
      </c>
      <c r="C124" s="5">
        <v>123.44830199999996</v>
      </c>
      <c r="D124" s="5">
        <v>1651.0745289999998</v>
      </c>
    </row>
    <row r="125" spans="1:4" x14ac:dyDescent="0.25">
      <c r="A125" s="4">
        <v>6530</v>
      </c>
      <c r="B125" s="4" t="s">
        <v>42</v>
      </c>
      <c r="C125" s="5">
        <v>7.705890000000001</v>
      </c>
      <c r="D125" s="5">
        <v>106.46408100000004</v>
      </c>
    </row>
    <row r="126" spans="1:4" x14ac:dyDescent="0.25">
      <c r="A126" s="4">
        <v>7200</v>
      </c>
      <c r="B126" s="4" t="s">
        <v>42</v>
      </c>
      <c r="C126" s="5">
        <v>0.23122500000000001</v>
      </c>
      <c r="D126" s="5">
        <v>3.9807049999999999</v>
      </c>
    </row>
    <row r="127" spans="1:4" x14ac:dyDescent="0.25">
      <c r="A127" s="4">
        <v>7400</v>
      </c>
      <c r="B127" s="4" t="s">
        <v>42</v>
      </c>
      <c r="C127" s="5">
        <v>581.66727300000025</v>
      </c>
      <c r="D127" s="5">
        <v>6784.2692749999987</v>
      </c>
    </row>
    <row r="128" spans="1:4" x14ac:dyDescent="0.25">
      <c r="A128" s="4">
        <v>7410</v>
      </c>
      <c r="B128" s="4" t="s">
        <v>16</v>
      </c>
      <c r="C128" s="5">
        <v>2.6110519999999999</v>
      </c>
      <c r="D128" s="5">
        <v>13.205869</v>
      </c>
    </row>
    <row r="129" spans="1:4" x14ac:dyDescent="0.25">
      <c r="A129" s="4">
        <v>7420</v>
      </c>
      <c r="B129" s="4" t="s">
        <v>42</v>
      </c>
      <c r="C129" s="5">
        <v>3.984029</v>
      </c>
      <c r="D129" s="5">
        <v>50.201342000000004</v>
      </c>
    </row>
    <row r="130" spans="1:4" x14ac:dyDescent="0.25">
      <c r="A130" s="4">
        <v>7430</v>
      </c>
      <c r="B130" s="4" t="s">
        <v>42</v>
      </c>
      <c r="C130" s="5">
        <v>600.74708299999986</v>
      </c>
      <c r="D130" s="5">
        <v>6942.1532019999931</v>
      </c>
    </row>
    <row r="131" spans="1:4" x14ac:dyDescent="0.25">
      <c r="A131" s="4">
        <v>7470</v>
      </c>
      <c r="B131" s="4" t="s">
        <v>42</v>
      </c>
      <c r="C131" s="5">
        <v>1181.0929600000002</v>
      </c>
      <c r="D131" s="5">
        <v>10231.214926000001</v>
      </c>
    </row>
    <row r="132" spans="1:4" x14ac:dyDescent="0.25">
      <c r="A132" s="4">
        <v>8100</v>
      </c>
      <c r="B132" s="4" t="s">
        <v>43</v>
      </c>
      <c r="C132" s="5">
        <v>310.98992100000004</v>
      </c>
      <c r="D132" s="5">
        <v>1711.3868279999995</v>
      </c>
    </row>
    <row r="133" spans="1:4" x14ac:dyDescent="0.25">
      <c r="A133" s="4">
        <v>8110</v>
      </c>
      <c r="B133" s="4" t="s">
        <v>8</v>
      </c>
      <c r="C133" s="5">
        <v>1585.9370979999999</v>
      </c>
      <c r="D133" s="5">
        <v>11335.690329999999</v>
      </c>
    </row>
    <row r="134" spans="1:4" x14ac:dyDescent="0.25">
      <c r="A134" s="4">
        <v>8113</v>
      </c>
      <c r="B134" s="4" t="s">
        <v>8</v>
      </c>
      <c r="C134" s="5">
        <v>45.888871999999999</v>
      </c>
      <c r="D134" s="5">
        <v>226.65455099999997</v>
      </c>
    </row>
    <row r="135" spans="1:4" x14ac:dyDescent="0.25">
      <c r="A135" s="4">
        <v>8115</v>
      </c>
      <c r="B135" s="4" t="s">
        <v>42</v>
      </c>
      <c r="C135" s="5">
        <v>19.684556000000004</v>
      </c>
      <c r="D135" s="5">
        <v>161.32534299999998</v>
      </c>
    </row>
    <row r="136" spans="1:4" x14ac:dyDescent="0.25">
      <c r="A136" s="4">
        <v>8120</v>
      </c>
      <c r="B136" s="4" t="s">
        <v>8</v>
      </c>
      <c r="C136" s="5">
        <v>22.749647</v>
      </c>
      <c r="D136" s="5">
        <v>180.49851900000002</v>
      </c>
    </row>
    <row r="137" spans="1:4" x14ac:dyDescent="0.25">
      <c r="A137" s="4">
        <v>8140</v>
      </c>
      <c r="B137" s="4" t="s">
        <v>43</v>
      </c>
      <c r="C137" s="5">
        <v>939.50523599999951</v>
      </c>
      <c r="D137" s="5">
        <v>8068.3371679999964</v>
      </c>
    </row>
    <row r="138" spans="1:4" x14ac:dyDescent="0.25">
      <c r="A138" s="4">
        <v>8180</v>
      </c>
      <c r="B138" s="4" t="s">
        <v>8</v>
      </c>
      <c r="C138" s="5">
        <v>0.41809400000000002</v>
      </c>
      <c r="D138" s="5">
        <v>3.4012769999999999</v>
      </c>
    </row>
    <row r="139" spans="1:4" x14ac:dyDescent="0.25">
      <c r="A139" s="4">
        <v>8200</v>
      </c>
      <c r="B139" s="4" t="s">
        <v>8</v>
      </c>
      <c r="C139" s="5">
        <v>53.853009000000007</v>
      </c>
      <c r="D139" s="5">
        <v>264.46199400000006</v>
      </c>
    </row>
    <row r="140" spans="1:4" x14ac:dyDescent="0.25">
      <c r="A140" s="4">
        <v>8300</v>
      </c>
      <c r="B140" s="4" t="s">
        <v>10</v>
      </c>
      <c r="C140" s="5">
        <v>52.176387999999989</v>
      </c>
      <c r="D140" s="5">
        <v>354.80078600000002</v>
      </c>
    </row>
    <row r="141" spans="1:4" x14ac:dyDescent="0.25">
      <c r="A141" s="4">
        <v>8310</v>
      </c>
      <c r="B141" s="4" t="s">
        <v>10</v>
      </c>
      <c r="C141" s="5">
        <v>68.033631000000014</v>
      </c>
      <c r="D141" s="5">
        <v>529.59651300000019</v>
      </c>
    </row>
    <row r="142" spans="1:4" x14ac:dyDescent="0.25">
      <c r="A142" s="4">
        <v>8320</v>
      </c>
      <c r="B142" s="4" t="s">
        <v>12</v>
      </c>
      <c r="C142" s="5">
        <v>4.5804270000000011</v>
      </c>
      <c r="D142" s="5">
        <v>737.06137300000012</v>
      </c>
    </row>
    <row r="143" spans="1:4" x14ac:dyDescent="0.25">
      <c r="A143" s="4">
        <v>8330</v>
      </c>
      <c r="B143" s="4" t="s">
        <v>10</v>
      </c>
      <c r="C143" s="5">
        <v>54.378681</v>
      </c>
      <c r="D143" s="5">
        <v>333.71425900000003</v>
      </c>
    </row>
    <row r="144" spans="1:4" x14ac:dyDescent="0.25">
      <c r="A144" s="4">
        <v>8340</v>
      </c>
      <c r="B144" s="4" t="s">
        <v>44</v>
      </c>
      <c r="C144" s="5">
        <v>112.60047100000004</v>
      </c>
      <c r="D144" s="5">
        <v>836.34172099999989</v>
      </c>
    </row>
    <row r="145" spans="1:4" x14ac:dyDescent="0.25">
      <c r="A145" s="4">
        <v>8350</v>
      </c>
      <c r="B145" s="4" t="s">
        <v>45</v>
      </c>
      <c r="C145" s="5">
        <v>134.34428600000004</v>
      </c>
      <c r="D145" s="5">
        <v>2271.0436650000001</v>
      </c>
    </row>
    <row r="146" spans="1:4" x14ac:dyDescent="0.25">
      <c r="A146" s="4">
        <v>8370</v>
      </c>
      <c r="B146" s="4" t="s">
        <v>8</v>
      </c>
      <c r="C146" s="5">
        <v>20.180819999999997</v>
      </c>
      <c r="D146" s="5">
        <v>164.17498100000003</v>
      </c>
    </row>
    <row r="147" spans="1:4" x14ac:dyDescent="0.25">
      <c r="A147" s="4">
        <v>9520</v>
      </c>
      <c r="B147" s="4" t="s">
        <v>46</v>
      </c>
      <c r="C147" s="5">
        <v>14913.313454999994</v>
      </c>
      <c r="D147" s="5">
        <v>30550.834410999989</v>
      </c>
    </row>
    <row r="148" spans="1:4" x14ac:dyDescent="0.25">
      <c r="A148" s="4"/>
      <c r="B148" s="4" t="s">
        <v>47</v>
      </c>
      <c r="C148" s="5">
        <v>448331.59016800229</v>
      </c>
      <c r="D148" s="5">
        <v>7550852.5992209865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60C6-6EBE-43C6-A90E-347CEF9B45EE}">
  <dimension ref="C2:BF47"/>
  <sheetViews>
    <sheetView tabSelected="1" zoomScaleNormal="100" workbookViewId="0">
      <pane ySplit="3" topLeftCell="A4" activePane="bottomLeft" state="frozen"/>
      <selection activeCell="D14" sqref="D14"/>
      <selection pane="bottomLeft" activeCell="B12" sqref="B12"/>
    </sheetView>
  </sheetViews>
  <sheetFormatPr defaultRowHeight="15" x14ac:dyDescent="0.25"/>
  <cols>
    <col min="3" max="3" width="31.5703125" bestFit="1" customWidth="1"/>
    <col min="4" max="4" width="21.140625" bestFit="1" customWidth="1"/>
    <col min="5" max="5" width="14.7109375" bestFit="1" customWidth="1"/>
    <col min="6" max="6" width="14.7109375" customWidth="1"/>
    <col min="7" max="7" width="21.5703125" bestFit="1" customWidth="1"/>
    <col min="8" max="8" width="15" bestFit="1" customWidth="1"/>
    <col min="9" max="9" width="12.5703125" bestFit="1" customWidth="1"/>
    <col min="11" max="11" width="31.5703125" bestFit="1" customWidth="1"/>
    <col min="12" max="12" width="21.140625" bestFit="1" customWidth="1"/>
    <col min="13" max="13" width="14.7109375" bestFit="1" customWidth="1"/>
    <col min="14" max="14" width="14.7109375" customWidth="1"/>
    <col min="15" max="15" width="21.5703125" bestFit="1" customWidth="1"/>
    <col min="16" max="16" width="15" bestFit="1" customWidth="1"/>
    <col min="17" max="17" width="12.5703125" bestFit="1" customWidth="1"/>
    <col min="19" max="19" width="30.28515625" bestFit="1" customWidth="1"/>
    <col min="20" max="20" width="21.140625" bestFit="1" customWidth="1"/>
    <col min="21" max="21" width="14.7109375" bestFit="1" customWidth="1"/>
    <col min="22" max="22" width="12.28515625" style="30" bestFit="1" customWidth="1"/>
    <col min="23" max="23" width="21.5703125" bestFit="1" customWidth="1"/>
    <col min="24" max="24" width="15" bestFit="1" customWidth="1"/>
    <col min="25" max="25" width="12.5703125" style="30" bestFit="1" customWidth="1"/>
    <col min="27" max="27" width="30.28515625" bestFit="1" customWidth="1"/>
    <col min="28" max="28" width="21.140625" bestFit="1" customWidth="1"/>
    <col min="29" max="29" width="14.7109375" bestFit="1" customWidth="1"/>
    <col min="30" max="30" width="12.28515625" bestFit="1" customWidth="1"/>
    <col min="31" max="31" width="21.5703125" bestFit="1" customWidth="1"/>
    <col min="32" max="32" width="15" bestFit="1" customWidth="1"/>
    <col min="33" max="33" width="12.5703125" bestFit="1" customWidth="1"/>
    <col min="35" max="35" width="30.28515625" bestFit="1" customWidth="1"/>
    <col min="36" max="36" width="21.140625" bestFit="1" customWidth="1"/>
    <col min="37" max="37" width="14.7109375" bestFit="1" customWidth="1"/>
    <col min="38" max="38" width="12.28515625" bestFit="1" customWidth="1"/>
    <col min="39" max="39" width="21.5703125" bestFit="1" customWidth="1"/>
    <col min="40" max="40" width="15" bestFit="1" customWidth="1"/>
    <col min="41" max="41" width="12.5703125" bestFit="1" customWidth="1"/>
    <col min="43" max="43" width="30.28515625" bestFit="1" customWidth="1"/>
    <col min="44" max="44" width="21.140625" bestFit="1" customWidth="1"/>
    <col min="45" max="45" width="14.7109375" bestFit="1" customWidth="1"/>
    <col min="46" max="46" width="12.28515625" bestFit="1" customWidth="1"/>
    <col min="47" max="47" width="21.5703125" bestFit="1" customWidth="1"/>
    <col min="48" max="48" width="15" bestFit="1" customWidth="1"/>
    <col min="49" max="49" width="12.5703125" bestFit="1" customWidth="1"/>
    <col min="52" max="52" width="30.28515625" bestFit="1" customWidth="1"/>
    <col min="53" max="53" width="21.140625" bestFit="1" customWidth="1"/>
    <col min="54" max="54" width="14.7109375" bestFit="1" customWidth="1"/>
    <col min="55" max="55" width="12.28515625" bestFit="1" customWidth="1"/>
    <col min="56" max="56" width="21.5703125" bestFit="1" customWidth="1"/>
    <col min="57" max="57" width="15" bestFit="1" customWidth="1"/>
    <col min="58" max="58" width="12.5703125" bestFit="1" customWidth="1"/>
  </cols>
  <sheetData>
    <row r="2" spans="3:58" x14ac:dyDescent="0.25">
      <c r="C2" s="7" t="s">
        <v>48</v>
      </c>
      <c r="D2" s="8"/>
      <c r="E2" s="8"/>
      <c r="F2" s="8"/>
      <c r="G2" s="8"/>
      <c r="H2" s="8"/>
      <c r="I2" s="9"/>
      <c r="K2" s="7" t="s">
        <v>49</v>
      </c>
      <c r="L2" s="8"/>
      <c r="M2" s="8"/>
      <c r="N2" s="8"/>
      <c r="O2" s="8"/>
      <c r="P2" s="8"/>
      <c r="Q2" s="9"/>
      <c r="S2" s="7" t="s">
        <v>50</v>
      </c>
      <c r="T2" s="8"/>
      <c r="U2" s="8"/>
      <c r="V2" s="8"/>
      <c r="W2" s="8"/>
      <c r="X2" s="8"/>
      <c r="Y2" s="9"/>
      <c r="AA2" s="10"/>
      <c r="AB2" s="8" t="s">
        <v>51</v>
      </c>
      <c r="AC2" s="8"/>
      <c r="AD2" s="8"/>
      <c r="AE2" s="8"/>
      <c r="AF2" s="8"/>
      <c r="AG2" s="9"/>
      <c r="AI2" s="10"/>
      <c r="AJ2" s="8" t="s">
        <v>52</v>
      </c>
      <c r="AK2" s="8"/>
      <c r="AL2" s="8"/>
      <c r="AM2" s="8"/>
      <c r="AN2" s="8"/>
      <c r="AO2" s="9"/>
      <c r="AQ2" s="10"/>
      <c r="AR2" s="8" t="s">
        <v>53</v>
      </c>
      <c r="AS2" s="8"/>
      <c r="AT2" s="8"/>
      <c r="AU2" s="8"/>
      <c r="AV2" s="8"/>
      <c r="AW2" s="9"/>
      <c r="AZ2" s="10"/>
      <c r="BA2" s="8" t="s">
        <v>47</v>
      </c>
      <c r="BB2" s="8"/>
      <c r="BC2" s="8"/>
      <c r="BD2" s="8"/>
      <c r="BE2" s="8"/>
      <c r="BF2" s="9"/>
    </row>
    <row r="3" spans="3:58" x14ac:dyDescent="0.25">
      <c r="C3" s="11"/>
      <c r="D3" s="12" t="s">
        <v>2</v>
      </c>
      <c r="E3" s="12" t="s">
        <v>54</v>
      </c>
      <c r="F3" s="12" t="s">
        <v>55</v>
      </c>
      <c r="G3" s="12" t="s">
        <v>3</v>
      </c>
      <c r="H3" s="12" t="s">
        <v>56</v>
      </c>
      <c r="I3" s="13" t="s">
        <v>57</v>
      </c>
      <c r="K3" s="11"/>
      <c r="L3" s="12" t="s">
        <v>2</v>
      </c>
      <c r="M3" s="12" t="s">
        <v>54</v>
      </c>
      <c r="N3" s="12" t="s">
        <v>55</v>
      </c>
      <c r="O3" s="12" t="s">
        <v>3</v>
      </c>
      <c r="P3" s="12" t="s">
        <v>56</v>
      </c>
      <c r="Q3" s="13" t="s">
        <v>57</v>
      </c>
      <c r="S3" s="11"/>
      <c r="T3" s="12" t="s">
        <v>2</v>
      </c>
      <c r="U3" s="12" t="s">
        <v>54</v>
      </c>
      <c r="V3" s="14" t="s">
        <v>55</v>
      </c>
      <c r="W3" s="12" t="s">
        <v>3</v>
      </c>
      <c r="X3" s="12" t="s">
        <v>56</v>
      </c>
      <c r="Y3" s="15" t="s">
        <v>57</v>
      </c>
      <c r="AA3" s="11"/>
      <c r="AB3" s="12" t="s">
        <v>2</v>
      </c>
      <c r="AC3" s="12" t="s">
        <v>54</v>
      </c>
      <c r="AD3" s="14" t="s">
        <v>55</v>
      </c>
      <c r="AE3" s="12" t="s">
        <v>3</v>
      </c>
      <c r="AF3" s="12" t="s">
        <v>56</v>
      </c>
      <c r="AG3" s="15" t="s">
        <v>57</v>
      </c>
      <c r="AI3" s="11"/>
      <c r="AJ3" s="12" t="s">
        <v>2</v>
      </c>
      <c r="AK3" s="12" t="s">
        <v>54</v>
      </c>
      <c r="AL3" s="14" t="s">
        <v>55</v>
      </c>
      <c r="AM3" s="12" t="s">
        <v>3</v>
      </c>
      <c r="AN3" s="12" t="s">
        <v>56</v>
      </c>
      <c r="AO3" s="15" t="s">
        <v>57</v>
      </c>
      <c r="AQ3" s="11"/>
      <c r="AR3" s="12" t="s">
        <v>2</v>
      </c>
      <c r="AS3" s="12" t="s">
        <v>54</v>
      </c>
      <c r="AT3" s="14" t="s">
        <v>55</v>
      </c>
      <c r="AU3" s="12" t="s">
        <v>3</v>
      </c>
      <c r="AV3" s="12" t="s">
        <v>56</v>
      </c>
      <c r="AW3" s="15" t="s">
        <v>57</v>
      </c>
      <c r="AZ3" s="11"/>
      <c r="BA3" s="12" t="s">
        <v>2</v>
      </c>
      <c r="BB3" s="12" t="s">
        <v>54</v>
      </c>
      <c r="BC3" s="14" t="s">
        <v>55</v>
      </c>
      <c r="BD3" s="12" t="s">
        <v>3</v>
      </c>
      <c r="BE3" s="12" t="s">
        <v>56</v>
      </c>
      <c r="BF3" s="15" t="s">
        <v>57</v>
      </c>
    </row>
    <row r="4" spans="3:58" x14ac:dyDescent="0.25">
      <c r="C4" s="16" t="s">
        <v>48</v>
      </c>
      <c r="D4" s="17">
        <v>79020.703204999954</v>
      </c>
      <c r="E4" s="17">
        <f>D4/1000</f>
        <v>79.020703204999961</v>
      </c>
      <c r="F4" s="18">
        <f>SUM(F5:F47)</f>
        <v>1.0000000000000009</v>
      </c>
      <c r="G4" s="17">
        <v>692095.6601249997</v>
      </c>
      <c r="H4" s="19">
        <f>G4/1000</f>
        <v>692.09566012499965</v>
      </c>
      <c r="I4" s="20">
        <f>SUM(I5:I47)</f>
        <v>1.0000000000000004</v>
      </c>
      <c r="K4" s="16" t="s">
        <v>49</v>
      </c>
      <c r="L4" s="17">
        <v>72668.762964000067</v>
      </c>
      <c r="M4" s="17">
        <f>L4/1000</f>
        <v>72.668762964000067</v>
      </c>
      <c r="N4" s="18">
        <f>SUM(N5:N47)</f>
        <v>0.99999999999999922</v>
      </c>
      <c r="O4" s="19">
        <v>1120342.1170830019</v>
      </c>
      <c r="P4" s="17">
        <f>O4/1000</f>
        <v>1120.342117083002</v>
      </c>
      <c r="Q4" s="20">
        <f>SUM(Q5:Q47)</f>
        <v>0.99999999999999822</v>
      </c>
      <c r="S4" s="21" t="s">
        <v>50</v>
      </c>
      <c r="T4" s="19">
        <v>26182.403449000005</v>
      </c>
      <c r="U4" s="19">
        <f>T4/1000</f>
        <v>26.182403449000006</v>
      </c>
      <c r="V4" s="18">
        <f>SUM(V5:V47)</f>
        <v>0.99999999999999978</v>
      </c>
      <c r="W4" s="19">
        <v>1496580.0069089988</v>
      </c>
      <c r="X4" s="19">
        <f>W4/1000</f>
        <v>1496.5800069089987</v>
      </c>
      <c r="Y4" s="20">
        <f>SUM(Y5:Y47)</f>
        <v>1.0000000000000007</v>
      </c>
      <c r="AA4" s="21" t="s">
        <v>51</v>
      </c>
      <c r="AB4" s="19">
        <v>102991.08256499998</v>
      </c>
      <c r="AC4" s="19">
        <f>AB4/1000</f>
        <v>102.99108256499997</v>
      </c>
      <c r="AD4" s="18">
        <f>SUM(AD5:AD47)</f>
        <v>0.99999999999999978</v>
      </c>
      <c r="AE4" s="19">
        <v>1272032.0324279987</v>
      </c>
      <c r="AF4" s="19">
        <f>AE4/1000</f>
        <v>1272.0320324279987</v>
      </c>
      <c r="AG4" s="20">
        <f>SUM(AG5:AG47)</f>
        <v>1.0000000000000009</v>
      </c>
      <c r="AI4" s="21" t="s">
        <v>52</v>
      </c>
      <c r="AJ4" s="19">
        <v>100826.42582999999</v>
      </c>
      <c r="AK4" s="19">
        <f>AJ4/1000</f>
        <v>100.82642582999999</v>
      </c>
      <c r="AL4" s="18">
        <f>SUM(AL5:AL47)</f>
        <v>1</v>
      </c>
      <c r="AM4" s="19">
        <v>536791.17081300053</v>
      </c>
      <c r="AN4" s="19">
        <f>AM4/1000</f>
        <v>536.79117081300058</v>
      </c>
      <c r="AO4" s="20">
        <f>SUM(AO5:AO47)</f>
        <v>0.99999999999999878</v>
      </c>
      <c r="AQ4" s="21" t="s">
        <v>53</v>
      </c>
      <c r="AR4" s="17">
        <v>66642.212154999856</v>
      </c>
      <c r="AS4" s="19">
        <f>AR4/1000</f>
        <v>66.642212154999854</v>
      </c>
      <c r="AT4" s="18">
        <f>SUM(AT5:AT47)</f>
        <v>1.0000000000000022</v>
      </c>
      <c r="AU4" s="17">
        <v>2433011.6118629943</v>
      </c>
      <c r="AV4" s="19">
        <f>AU4/1000</f>
        <v>2433.0116118629944</v>
      </c>
      <c r="AW4" s="20">
        <f>SUM(AW5:AW47)</f>
        <v>1.0000000000000022</v>
      </c>
      <c r="AZ4" s="21" t="s">
        <v>47</v>
      </c>
      <c r="BA4" s="19">
        <f>SUM(D4,L4,T4,AB4,AJ4,AR4)</f>
        <v>448331.59016799985</v>
      </c>
      <c r="BB4" s="19">
        <f>SUM(E4,M4,U4,AC4,AK4,AS4)</f>
        <v>448.33159016799982</v>
      </c>
      <c r="BC4" s="18">
        <f>SUM(BC5:BC47)</f>
        <v>1.0000000000000004</v>
      </c>
      <c r="BD4" s="19">
        <f>SUM(G4,O4,W4,AE4,AM4,AU4)</f>
        <v>7550852.599220993</v>
      </c>
      <c r="BE4" s="19">
        <f>SUM(H4,P4,X4,AF4,AN4,AV4)</f>
        <v>7550.8525992209943</v>
      </c>
      <c r="BF4" s="20">
        <f>SUM(BF5:BF47)</f>
        <v>1.0000000000000011</v>
      </c>
    </row>
    <row r="5" spans="3:58" x14ac:dyDescent="0.25">
      <c r="C5" s="22" t="s">
        <v>4</v>
      </c>
      <c r="D5" s="23">
        <v>381.06956199999985</v>
      </c>
      <c r="E5" s="24">
        <f>D5/1000</f>
        <v>0.38106956199999986</v>
      </c>
      <c r="F5" s="14">
        <f>D5/$D$4</f>
        <v>4.8224015548356709E-3</v>
      </c>
      <c r="G5" s="23">
        <v>5151.4363079999994</v>
      </c>
      <c r="H5" s="23">
        <f>G5/1000</f>
        <v>5.1514363079999992</v>
      </c>
      <c r="I5" s="15">
        <f>G5/$G$4</f>
        <v>7.4432431884771484E-3</v>
      </c>
      <c r="K5" s="22" t="s">
        <v>4</v>
      </c>
      <c r="L5" s="23">
        <v>253.29470200000014</v>
      </c>
      <c r="M5" s="24">
        <f>L5/1000</f>
        <v>0.25329470200000015</v>
      </c>
      <c r="N5" s="14">
        <f>L5/$L$4</f>
        <v>3.4856063550370566E-3</v>
      </c>
      <c r="O5" s="23">
        <v>6040.5908699999991</v>
      </c>
      <c r="P5" s="24">
        <f>O5/1000</f>
        <v>6.0405908699999991</v>
      </c>
      <c r="Q5" s="15">
        <f>O5/$O$4</f>
        <v>5.3917377360834101E-3</v>
      </c>
      <c r="S5" s="11" t="s">
        <v>4</v>
      </c>
      <c r="T5" s="23">
        <v>843.880945</v>
      </c>
      <c r="U5" s="23">
        <f t="shared" ref="U5:U46" si="0">T5/1000</f>
        <v>0.84388094499999999</v>
      </c>
      <c r="V5" s="14">
        <f>T5/$T$4</f>
        <v>3.2230843384709613E-2</v>
      </c>
      <c r="W5" s="23">
        <v>33352.312833999997</v>
      </c>
      <c r="X5" s="23">
        <f t="shared" ref="X5:X46" si="1">W5/1000</f>
        <v>33.352312833999996</v>
      </c>
      <c r="Y5" s="15">
        <f>W5/$W$4</f>
        <v>2.2285686485205077E-2</v>
      </c>
      <c r="AA5" s="11" t="s">
        <v>4</v>
      </c>
      <c r="AB5" s="23">
        <v>542.69515900000022</v>
      </c>
      <c r="AC5" s="23">
        <f t="shared" ref="AC5:AC43" si="2">AB5/1000</f>
        <v>0.5426951590000002</v>
      </c>
      <c r="AD5" s="14">
        <f>AB5/$AB$4</f>
        <v>5.2693412427963666E-3</v>
      </c>
      <c r="AE5" s="23">
        <v>13010.590226999999</v>
      </c>
      <c r="AF5" s="23">
        <f t="shared" ref="AF5:AF47" si="3">AE5/1000</f>
        <v>13.010590226999998</v>
      </c>
      <c r="AG5" s="15">
        <f>AE5/$AE$4</f>
        <v>1.0228193862513004E-2</v>
      </c>
      <c r="AI5" s="11" t="s">
        <v>4</v>
      </c>
      <c r="AJ5" s="23">
        <v>1624.3026869999997</v>
      </c>
      <c r="AK5" s="23">
        <f t="shared" ref="AK5:AK47" si="4">AJ5/1000</f>
        <v>1.6243026869999997</v>
      </c>
      <c r="AL5" s="14">
        <f>AJ5/$AJ$4</f>
        <v>1.6109890573119009E-2</v>
      </c>
      <c r="AM5" s="23">
        <v>19665.225424999997</v>
      </c>
      <c r="AN5" s="23">
        <f t="shared" ref="AN5:AN47" si="5">AM5/1000</f>
        <v>19.665225424999996</v>
      </c>
      <c r="AO5" s="15">
        <f>AM5/$AM$4</f>
        <v>3.6634778092970312E-2</v>
      </c>
      <c r="AQ5" s="11" t="s">
        <v>4</v>
      </c>
      <c r="AR5" s="23">
        <v>1844.6415039999993</v>
      </c>
      <c r="AS5" s="23">
        <f t="shared" ref="AS5:AS46" si="6">AR5/1000</f>
        <v>1.8446415039999993</v>
      </c>
      <c r="AT5" s="14">
        <f>AR5/$AR$4</f>
        <v>2.7679775991073616E-2</v>
      </c>
      <c r="AU5" s="23">
        <v>78520.598971999993</v>
      </c>
      <c r="AV5" s="23">
        <f t="shared" ref="AV5:AV46" si="7">AU5/1000</f>
        <v>78.520598971999988</v>
      </c>
      <c r="AW5" s="15">
        <f>AU5/$AU$4</f>
        <v>3.2273006256585669E-2</v>
      </c>
      <c r="AZ5" s="11" t="s">
        <v>4</v>
      </c>
      <c r="BA5" s="23">
        <f>SUM(D5,L5,T5,AB5,AJ5,AR5)</f>
        <v>5489.8845589999992</v>
      </c>
      <c r="BB5" s="23">
        <f>SUM(E5,M5,U5,AC5,AK5,AS5)</f>
        <v>5.4898845589999992</v>
      </c>
      <c r="BC5" s="14">
        <f>BA5/$BA$4</f>
        <v>1.224514328098722E-2</v>
      </c>
      <c r="BD5" s="23">
        <f>SUM(G5,O5,W5,AE5,AM5,AU5)</f>
        <v>155740.75463599997</v>
      </c>
      <c r="BE5" s="23">
        <f>SUM(H5,P5,X5,AF5,AN5,AV5)</f>
        <v>155.74075463599996</v>
      </c>
      <c r="BF5" s="15">
        <f>BD5/$BD$4</f>
        <v>2.062558533483589E-2</v>
      </c>
    </row>
    <row r="6" spans="3:58" x14ac:dyDescent="0.25">
      <c r="C6" s="22" t="s">
        <v>8</v>
      </c>
      <c r="D6" s="23">
        <v>112.54426099999999</v>
      </c>
      <c r="E6" s="24">
        <f>D6/1000</f>
        <v>0.11254426099999999</v>
      </c>
      <c r="F6" s="14">
        <f t="shared" ref="F6:F45" si="8">D6/$D$4</f>
        <v>1.4242376546312343E-3</v>
      </c>
      <c r="G6" s="23">
        <v>460.17419199999995</v>
      </c>
      <c r="H6" s="23">
        <f>G6/1000</f>
        <v>0.46017419199999993</v>
      </c>
      <c r="I6" s="15">
        <f>G6/$G$4</f>
        <v>6.6489969308128252E-4</v>
      </c>
      <c r="K6" s="22" t="s">
        <v>8</v>
      </c>
      <c r="L6" s="23">
        <v>162.48356499999994</v>
      </c>
      <c r="M6" s="24">
        <f>L6/1000</f>
        <v>0.16248356499999994</v>
      </c>
      <c r="N6" s="14">
        <f t="shared" ref="N6:N43" si="9">L6/$L$4</f>
        <v>2.235947859474282E-3</v>
      </c>
      <c r="O6" s="23">
        <v>620.42609500000003</v>
      </c>
      <c r="P6" s="24">
        <f>O6/1000</f>
        <v>0.62042609500000001</v>
      </c>
      <c r="Q6" s="15">
        <f t="shared" ref="Q6:Q43" si="10">O6/$O$4</f>
        <v>5.5378271113772212E-4</v>
      </c>
      <c r="S6" s="11" t="s">
        <v>8</v>
      </c>
      <c r="T6" s="23">
        <v>1440.6379380000001</v>
      </c>
      <c r="U6" s="23">
        <f t="shared" si="0"/>
        <v>1.4406379380000001</v>
      </c>
      <c r="V6" s="14">
        <f t="shared" ref="V6:V46" si="11">T6/$T$4</f>
        <v>5.5023135702808174E-2</v>
      </c>
      <c r="W6" s="23">
        <v>9601.1745460000038</v>
      </c>
      <c r="X6" s="23">
        <f t="shared" si="1"/>
        <v>9.6011745460000046</v>
      </c>
      <c r="Y6" s="15">
        <f t="shared" ref="Y6:Y46" si="12">W6/$W$4</f>
        <v>6.4154101362278951E-3</v>
      </c>
      <c r="AA6" s="11" t="s">
        <v>8</v>
      </c>
      <c r="AB6" s="23">
        <v>930.10793100000012</v>
      </c>
      <c r="AC6" s="23">
        <f t="shared" si="2"/>
        <v>0.93010793100000011</v>
      </c>
      <c r="AD6" s="14">
        <f t="shared" ref="AD6:AD47" si="13">AB6/$AB$4</f>
        <v>9.0309559608035793E-3</v>
      </c>
      <c r="AE6" s="23">
        <v>3996.8851770000001</v>
      </c>
      <c r="AF6" s="23">
        <f t="shared" si="3"/>
        <v>3.9968851770000002</v>
      </c>
      <c r="AG6" s="15">
        <f t="shared" ref="AG6:AG47" si="14">AE6/$AE$4</f>
        <v>3.1421262005257222E-3</v>
      </c>
      <c r="AI6" s="11" t="s">
        <v>8</v>
      </c>
      <c r="AJ6" s="23">
        <v>1454.9400379999997</v>
      </c>
      <c r="AK6" s="23">
        <f t="shared" si="4"/>
        <v>1.4549400379999997</v>
      </c>
      <c r="AL6" s="14">
        <f t="shared" ref="AL6:AL47" si="15">AJ6/$AJ$4</f>
        <v>1.4430145926754605E-2</v>
      </c>
      <c r="AM6" s="23">
        <v>4421.3782929999988</v>
      </c>
      <c r="AN6" s="23">
        <f t="shared" si="5"/>
        <v>4.4213782929999992</v>
      </c>
      <c r="AO6" s="15">
        <f t="shared" ref="AO6:AO47" si="16">AM6/$AM$4</f>
        <v>8.2366822209530236E-3</v>
      </c>
      <c r="AQ6" s="11" t="s">
        <v>8</v>
      </c>
      <c r="AR6" s="23">
        <v>7025.6762309999995</v>
      </c>
      <c r="AS6" s="23">
        <f t="shared" si="6"/>
        <v>7.0256762309999994</v>
      </c>
      <c r="AT6" s="14">
        <f t="shared" ref="AT6:AT46" si="17">AR6/$AR$4</f>
        <v>0.10542381478362878</v>
      </c>
      <c r="AU6" s="23">
        <v>57155.273543000061</v>
      </c>
      <c r="AV6" s="23">
        <f t="shared" si="7"/>
        <v>57.155273543000064</v>
      </c>
      <c r="AW6" s="15">
        <f t="shared" ref="AW6:AW46" si="18">AU6/$AU$4</f>
        <v>2.3491574501461335E-2</v>
      </c>
      <c r="AZ6" s="11" t="s">
        <v>8</v>
      </c>
      <c r="BA6" s="23">
        <f t="shared" ref="BA6:BB47" si="19">SUM(D6,L6,T6,AB6,AJ6,AR6)</f>
        <v>11126.389964</v>
      </c>
      <c r="BB6" s="23">
        <f t="shared" si="19"/>
        <v>11.126389963999998</v>
      </c>
      <c r="BC6" s="14">
        <f t="shared" ref="BC6:BC47" si="20">BA6/$BA$4</f>
        <v>2.4817323177763792E-2</v>
      </c>
      <c r="BD6" s="23">
        <f t="shared" ref="BD6:BE47" si="21">SUM(G6,O6,W6,AE6,AM6,AU6)</f>
        <v>76255.311846000055</v>
      </c>
      <c r="BE6" s="23">
        <f t="shared" si="21"/>
        <v>76.255311846000069</v>
      </c>
      <c r="BF6" s="15">
        <f t="shared" ref="BF6:BF47" si="22">BD6/$BD$4</f>
        <v>1.0098900865031742E-2</v>
      </c>
    </row>
    <row r="7" spans="3:58" x14ac:dyDescent="0.25">
      <c r="C7" s="22"/>
      <c r="D7" s="23"/>
      <c r="E7" s="24"/>
      <c r="F7" s="14"/>
      <c r="G7" s="23"/>
      <c r="H7" s="23"/>
      <c r="I7" s="15"/>
      <c r="K7" s="22"/>
      <c r="L7" s="23"/>
      <c r="M7" s="24"/>
      <c r="N7" s="14"/>
      <c r="O7" s="23"/>
      <c r="P7" s="24"/>
      <c r="Q7" s="15"/>
      <c r="S7" s="11" t="s">
        <v>16</v>
      </c>
      <c r="T7" s="23">
        <v>457.94150100000007</v>
      </c>
      <c r="U7" s="23">
        <f t="shared" si="0"/>
        <v>0.45794150100000008</v>
      </c>
      <c r="V7" s="14">
        <f t="shared" si="11"/>
        <v>1.7490430238461946E-2</v>
      </c>
      <c r="W7" s="23">
        <v>1870.930329</v>
      </c>
      <c r="X7" s="23">
        <f t="shared" si="1"/>
        <v>1.8709303290000001</v>
      </c>
      <c r="Y7" s="15">
        <f t="shared" si="12"/>
        <v>1.2501371930420048E-3</v>
      </c>
      <c r="AA7" s="11"/>
      <c r="AB7" s="23"/>
      <c r="AC7" s="23"/>
      <c r="AD7" s="12"/>
      <c r="AE7" s="23"/>
      <c r="AF7" s="23"/>
      <c r="AG7" s="13"/>
      <c r="AI7" s="11"/>
      <c r="AJ7" s="23"/>
      <c r="AK7" s="23"/>
      <c r="AL7" s="14"/>
      <c r="AM7" s="23"/>
      <c r="AN7" s="23"/>
      <c r="AO7" s="15"/>
      <c r="AQ7" s="11" t="s">
        <v>16</v>
      </c>
      <c r="AR7" s="23">
        <v>245.44979400000008</v>
      </c>
      <c r="AS7" s="23">
        <f t="shared" si="6"/>
        <v>0.24544979400000008</v>
      </c>
      <c r="AT7" s="14">
        <f t="shared" si="17"/>
        <v>3.6830979354214779E-3</v>
      </c>
      <c r="AU7" s="23">
        <v>1241.4069590000001</v>
      </c>
      <c r="AV7" s="23">
        <f t="shared" si="7"/>
        <v>1.2414069590000001</v>
      </c>
      <c r="AW7" s="15">
        <f t="shared" si="18"/>
        <v>5.1023470375031869E-4</v>
      </c>
      <c r="AZ7" s="11" t="s">
        <v>16</v>
      </c>
      <c r="BA7" s="23">
        <f t="shared" si="19"/>
        <v>703.39129500000013</v>
      </c>
      <c r="BB7" s="23">
        <f t="shared" si="19"/>
        <v>0.70339129500000019</v>
      </c>
      <c r="BC7" s="14">
        <f t="shared" si="20"/>
        <v>1.5689086168039681E-3</v>
      </c>
      <c r="BD7" s="23">
        <f t="shared" si="21"/>
        <v>3112.3372880000002</v>
      </c>
      <c r="BE7" s="23">
        <f t="shared" si="21"/>
        <v>3.112337288</v>
      </c>
      <c r="BF7" s="15">
        <f t="shared" si="22"/>
        <v>4.1218355769798685E-4</v>
      </c>
    </row>
    <row r="8" spans="3:58" x14ac:dyDescent="0.25">
      <c r="C8" s="22" t="s">
        <v>12</v>
      </c>
      <c r="D8" s="23">
        <v>702.08394299999998</v>
      </c>
      <c r="E8" s="24">
        <f t="shared" ref="E8:E21" si="23">D8/1000</f>
        <v>0.70208394299999999</v>
      </c>
      <c r="F8" s="14">
        <f t="shared" si="8"/>
        <v>8.8848101133523743E-3</v>
      </c>
      <c r="G8" s="23">
        <v>39836.952345000005</v>
      </c>
      <c r="H8" s="23">
        <f t="shared" ref="H8:H21" si="24">G8/1000</f>
        <v>39.836952345000007</v>
      </c>
      <c r="I8" s="15">
        <f t="shared" ref="I8:I21" si="25">G8/$G$4</f>
        <v>5.7559893292503862E-2</v>
      </c>
      <c r="K8" s="22" t="s">
        <v>12</v>
      </c>
      <c r="L8" s="23">
        <v>160.32648</v>
      </c>
      <c r="M8" s="24">
        <f t="shared" ref="M8:M21" si="26">L8/1000</f>
        <v>0.16032647999999999</v>
      </c>
      <c r="N8" s="14">
        <f t="shared" si="9"/>
        <v>2.2062640598330451E-3</v>
      </c>
      <c r="O8" s="23">
        <v>15687.215000000013</v>
      </c>
      <c r="P8" s="24">
        <f t="shared" ref="P8:P21" si="27">O8/1000</f>
        <v>15.687215000000013</v>
      </c>
      <c r="Q8" s="15">
        <f t="shared" si="10"/>
        <v>1.4002164839472697E-2</v>
      </c>
      <c r="S8" s="11" t="s">
        <v>12</v>
      </c>
      <c r="T8" s="23">
        <v>617.20369099999994</v>
      </c>
      <c r="U8" s="23">
        <f t="shared" si="0"/>
        <v>0.61720369099999994</v>
      </c>
      <c r="V8" s="14">
        <f t="shared" si="11"/>
        <v>2.3573225131995019E-2</v>
      </c>
      <c r="W8" s="23">
        <v>68095.111495999998</v>
      </c>
      <c r="X8" s="23">
        <f t="shared" si="1"/>
        <v>68.095111496000001</v>
      </c>
      <c r="Y8" s="15">
        <f t="shared" si="12"/>
        <v>4.5500481886459276E-2</v>
      </c>
      <c r="AA8" s="11" t="s">
        <v>12</v>
      </c>
      <c r="AB8" s="23">
        <v>2026.0605439999999</v>
      </c>
      <c r="AC8" s="23">
        <f t="shared" ref="AC8:AC23" si="28">AB8/1000</f>
        <v>2.0260605439999999</v>
      </c>
      <c r="AD8" s="14">
        <f t="shared" ref="AD8:AD23" si="29">AB8/$AB$4</f>
        <v>1.9672193878740016E-2</v>
      </c>
      <c r="AE8" s="23">
        <v>186358.91142699981</v>
      </c>
      <c r="AF8" s="23">
        <f t="shared" ref="AF8:AF23" si="30">AE8/1000</f>
        <v>186.35891142699981</v>
      </c>
      <c r="AG8" s="15">
        <f t="shared" ref="AG8:AG23" si="31">AE8/$AE$4</f>
        <v>0.14650488877334805</v>
      </c>
      <c r="AI8" s="11" t="s">
        <v>12</v>
      </c>
      <c r="AJ8" s="23">
        <v>101.74758899999999</v>
      </c>
      <c r="AK8" s="23">
        <f t="shared" si="4"/>
        <v>0.10174758899999999</v>
      </c>
      <c r="AL8" s="14">
        <f t="shared" si="15"/>
        <v>1.009136128375245E-3</v>
      </c>
      <c r="AM8" s="23">
        <v>7560.2181689999998</v>
      </c>
      <c r="AN8" s="23">
        <f t="shared" si="5"/>
        <v>7.5602181689999997</v>
      </c>
      <c r="AO8" s="15">
        <f t="shared" si="16"/>
        <v>1.4084095603788756E-2</v>
      </c>
      <c r="AQ8" s="11" t="s">
        <v>12</v>
      </c>
      <c r="AR8" s="23">
        <v>819.73696300000017</v>
      </c>
      <c r="AS8" s="23">
        <f t="shared" si="6"/>
        <v>0.81973696300000021</v>
      </c>
      <c r="AT8" s="14">
        <f t="shared" si="17"/>
        <v>1.2300566510208487E-2</v>
      </c>
      <c r="AU8" s="23">
        <v>131908.25524600004</v>
      </c>
      <c r="AV8" s="23">
        <f t="shared" si="7"/>
        <v>131.90825524600004</v>
      </c>
      <c r="AW8" s="15">
        <f t="shared" si="18"/>
        <v>5.4216040154858064E-2</v>
      </c>
      <c r="AZ8" s="11" t="s">
        <v>12</v>
      </c>
      <c r="BA8" s="23">
        <f t="shared" si="19"/>
        <v>4427.1592099999998</v>
      </c>
      <c r="BB8" s="23">
        <f t="shared" si="19"/>
        <v>4.4271592100000001</v>
      </c>
      <c r="BC8" s="14">
        <f t="shared" si="20"/>
        <v>9.8747429516199033E-3</v>
      </c>
      <c r="BD8" s="23">
        <f t="shared" si="21"/>
        <v>449446.6636829999</v>
      </c>
      <c r="BE8" s="23">
        <f t="shared" si="21"/>
        <v>449.44666368299988</v>
      </c>
      <c r="BF8" s="15">
        <f t="shared" si="22"/>
        <v>5.9522637712378132E-2</v>
      </c>
    </row>
    <row r="9" spans="3:58" x14ac:dyDescent="0.25">
      <c r="C9" s="22" t="s">
        <v>34</v>
      </c>
      <c r="D9" s="23">
        <v>29.703812000000006</v>
      </c>
      <c r="E9" s="24">
        <f t="shared" si="23"/>
        <v>2.9703812000000007E-2</v>
      </c>
      <c r="F9" s="14">
        <f t="shared" si="8"/>
        <v>3.7589910991984857E-4</v>
      </c>
      <c r="G9" s="23">
        <v>5012.6096930000012</v>
      </c>
      <c r="H9" s="23">
        <f t="shared" si="24"/>
        <v>5.0126096930000008</v>
      </c>
      <c r="I9" s="15">
        <f t="shared" si="25"/>
        <v>7.2426544216368464E-3</v>
      </c>
      <c r="K9" s="22" t="s">
        <v>34</v>
      </c>
      <c r="L9" s="23">
        <v>2.3754680000000001</v>
      </c>
      <c r="M9" s="24">
        <f t="shared" si="26"/>
        <v>2.3754679999999999E-3</v>
      </c>
      <c r="N9" s="14">
        <f t="shared" si="9"/>
        <v>3.2688983589507384E-5</v>
      </c>
      <c r="O9" s="23">
        <v>212.11700400000001</v>
      </c>
      <c r="P9" s="24">
        <f t="shared" si="27"/>
        <v>0.212117004</v>
      </c>
      <c r="Q9" s="15">
        <f t="shared" si="10"/>
        <v>1.8933234836541012E-4</v>
      </c>
      <c r="S9" s="11" t="s">
        <v>34</v>
      </c>
      <c r="T9" s="23">
        <v>23.569831000000008</v>
      </c>
      <c r="U9" s="23">
        <f t="shared" si="0"/>
        <v>2.3569831000000006E-2</v>
      </c>
      <c r="V9" s="14">
        <f t="shared" si="11"/>
        <v>9.0021647729594584E-4</v>
      </c>
      <c r="W9" s="23">
        <v>3927.3265640000004</v>
      </c>
      <c r="X9" s="23">
        <f t="shared" si="1"/>
        <v>3.9273265640000004</v>
      </c>
      <c r="Y9" s="15">
        <f t="shared" si="12"/>
        <v>2.624200875241818E-3</v>
      </c>
      <c r="AA9" s="11" t="s">
        <v>34</v>
      </c>
      <c r="AB9" s="23">
        <v>8.9338269999999991</v>
      </c>
      <c r="AC9" s="23">
        <f t="shared" si="28"/>
        <v>8.9338269999999984E-3</v>
      </c>
      <c r="AD9" s="14">
        <f t="shared" si="29"/>
        <v>8.6743694478224961E-5</v>
      </c>
      <c r="AE9" s="23">
        <v>797.74422300000015</v>
      </c>
      <c r="AF9" s="23">
        <f t="shared" si="30"/>
        <v>0.79774422300000014</v>
      </c>
      <c r="AG9" s="15">
        <f t="shared" si="31"/>
        <v>6.2714161488315752E-4</v>
      </c>
      <c r="AI9" s="11" t="s">
        <v>34</v>
      </c>
      <c r="AJ9" s="23">
        <v>0.35268899999999997</v>
      </c>
      <c r="AK9" s="23">
        <f t="shared" si="4"/>
        <v>3.52689E-4</v>
      </c>
      <c r="AL9" s="14">
        <f t="shared" si="15"/>
        <v>3.4979817750820295E-6</v>
      </c>
      <c r="AM9" s="23">
        <v>30.129009</v>
      </c>
      <c r="AN9" s="23">
        <f t="shared" si="5"/>
        <v>3.0129008999999998E-2</v>
      </c>
      <c r="AO9" s="15">
        <f t="shared" si="16"/>
        <v>5.6127989129120576E-5</v>
      </c>
      <c r="AQ9" s="11" t="s">
        <v>34</v>
      </c>
      <c r="AR9" s="23">
        <v>53.459328000000006</v>
      </c>
      <c r="AS9" s="23">
        <f t="shared" si="6"/>
        <v>5.3459328000000007E-2</v>
      </c>
      <c r="AT9" s="14">
        <f t="shared" si="17"/>
        <v>8.0218417533411968E-4</v>
      </c>
      <c r="AU9" s="23">
        <v>6337.0917170000012</v>
      </c>
      <c r="AV9" s="23">
        <f t="shared" si="7"/>
        <v>6.3370917170000007</v>
      </c>
      <c r="AW9" s="15">
        <f t="shared" si="18"/>
        <v>2.6046286364196976E-3</v>
      </c>
      <c r="AZ9" s="11" t="s">
        <v>34</v>
      </c>
      <c r="BA9" s="23">
        <f t="shared" si="19"/>
        <v>118.39495500000001</v>
      </c>
      <c r="BB9" s="23">
        <f t="shared" si="19"/>
        <v>0.11839495500000002</v>
      </c>
      <c r="BC9" s="14">
        <f t="shared" si="20"/>
        <v>2.6407899330857943E-4</v>
      </c>
      <c r="BD9" s="23">
        <f t="shared" si="21"/>
        <v>16317.018210000002</v>
      </c>
      <c r="BE9" s="23">
        <f t="shared" si="21"/>
        <v>16.317018210000004</v>
      </c>
      <c r="BF9" s="15">
        <f t="shared" si="22"/>
        <v>2.1609504351446877E-3</v>
      </c>
    </row>
    <row r="10" spans="3:58" x14ac:dyDescent="0.25">
      <c r="C10" s="22" t="s">
        <v>33</v>
      </c>
      <c r="D10" s="23">
        <v>290.70422700000006</v>
      </c>
      <c r="E10" s="24">
        <f t="shared" si="23"/>
        <v>0.29070422700000004</v>
      </c>
      <c r="F10" s="14">
        <f t="shared" si="8"/>
        <v>3.6788362442920662E-3</v>
      </c>
      <c r="G10" s="23">
        <v>26018.188591000002</v>
      </c>
      <c r="H10" s="23">
        <f t="shared" si="24"/>
        <v>26.018188591000001</v>
      </c>
      <c r="I10" s="15">
        <f t="shared" si="25"/>
        <v>3.7593341628960435E-2</v>
      </c>
      <c r="K10" s="22" t="s">
        <v>33</v>
      </c>
      <c r="L10" s="23">
        <v>50.094434000000014</v>
      </c>
      <c r="M10" s="24">
        <f t="shared" si="26"/>
        <v>5.0094434000000014E-2</v>
      </c>
      <c r="N10" s="14">
        <f t="shared" si="9"/>
        <v>6.8935305840855823E-4</v>
      </c>
      <c r="O10" s="23">
        <v>4362.8795399999999</v>
      </c>
      <c r="P10" s="24">
        <f t="shared" si="27"/>
        <v>4.3628795399999998</v>
      </c>
      <c r="Q10" s="15">
        <f t="shared" si="10"/>
        <v>3.8942386200382134E-3</v>
      </c>
      <c r="S10" s="11" t="s">
        <v>33</v>
      </c>
      <c r="T10" s="23">
        <v>90.998487999999981</v>
      </c>
      <c r="U10" s="23">
        <f t="shared" si="0"/>
        <v>9.0998487999999975E-2</v>
      </c>
      <c r="V10" s="14">
        <f t="shared" si="11"/>
        <v>3.4755590019553964E-3</v>
      </c>
      <c r="W10" s="23">
        <v>8600.9217389999994</v>
      </c>
      <c r="X10" s="23">
        <f t="shared" si="1"/>
        <v>8.6009217389999986</v>
      </c>
      <c r="Y10" s="15">
        <f t="shared" si="12"/>
        <v>5.7470510759823267E-3</v>
      </c>
      <c r="AA10" s="11" t="s">
        <v>33</v>
      </c>
      <c r="AB10" s="23">
        <v>168.75880100000003</v>
      </c>
      <c r="AC10" s="23">
        <f t="shared" si="28"/>
        <v>0.16875880100000004</v>
      </c>
      <c r="AD10" s="14">
        <f t="shared" si="29"/>
        <v>1.6385768242944002E-3</v>
      </c>
      <c r="AE10" s="23">
        <v>14410.389914999994</v>
      </c>
      <c r="AF10" s="23">
        <f t="shared" si="30"/>
        <v>14.410389914999994</v>
      </c>
      <c r="AG10" s="15">
        <f t="shared" si="31"/>
        <v>1.1328637603169534E-2</v>
      </c>
      <c r="AI10" s="11" t="s">
        <v>33</v>
      </c>
      <c r="AJ10" s="23">
        <v>55.885483000000022</v>
      </c>
      <c r="AK10" s="23">
        <f t="shared" si="4"/>
        <v>5.5885483000000021E-2</v>
      </c>
      <c r="AL10" s="14">
        <f t="shared" si="15"/>
        <v>5.5427416513034625E-4</v>
      </c>
      <c r="AM10" s="23">
        <v>5043.2373029999999</v>
      </c>
      <c r="AN10" s="23">
        <f t="shared" si="5"/>
        <v>5.0432373029999997</v>
      </c>
      <c r="AO10" s="15">
        <f t="shared" si="16"/>
        <v>9.3951569571491499E-3</v>
      </c>
      <c r="AQ10" s="11" t="s">
        <v>33</v>
      </c>
      <c r="AR10" s="23">
        <v>272.546558</v>
      </c>
      <c r="AS10" s="23">
        <f t="shared" si="6"/>
        <v>0.27254655799999999</v>
      </c>
      <c r="AT10" s="14">
        <f t="shared" si="17"/>
        <v>4.0896985437112636E-3</v>
      </c>
      <c r="AU10" s="23">
        <v>32740.460204000003</v>
      </c>
      <c r="AV10" s="23">
        <f t="shared" si="7"/>
        <v>32.740460204000001</v>
      </c>
      <c r="AW10" s="15">
        <f t="shared" si="18"/>
        <v>1.3456762821994973E-2</v>
      </c>
      <c r="AZ10" s="11" t="s">
        <v>33</v>
      </c>
      <c r="BA10" s="23">
        <f t="shared" si="19"/>
        <v>928.98799100000019</v>
      </c>
      <c r="BB10" s="23">
        <f t="shared" si="19"/>
        <v>0.92898799100000007</v>
      </c>
      <c r="BC10" s="14">
        <f t="shared" si="20"/>
        <v>2.0721002297694161E-3</v>
      </c>
      <c r="BD10" s="23">
        <f t="shared" si="21"/>
        <v>91176.077292000002</v>
      </c>
      <c r="BE10" s="23">
        <f t="shared" si="21"/>
        <v>91.176077292000002</v>
      </c>
      <c r="BF10" s="15">
        <f t="shared" si="22"/>
        <v>1.2074938040957979E-2</v>
      </c>
    </row>
    <row r="11" spans="3:58" x14ac:dyDescent="0.25">
      <c r="C11" s="22" t="s">
        <v>35</v>
      </c>
      <c r="D11" s="23">
        <v>1282.6519130000001</v>
      </c>
      <c r="E11" s="24">
        <f t="shared" si="23"/>
        <v>1.2826519130000003</v>
      </c>
      <c r="F11" s="14">
        <f t="shared" si="8"/>
        <v>1.6231846351360255E-2</v>
      </c>
      <c r="G11" s="23">
        <v>34682.215672000006</v>
      </c>
      <c r="H11" s="23">
        <f t="shared" si="24"/>
        <v>34.682215672000005</v>
      </c>
      <c r="I11" s="15">
        <f t="shared" si="25"/>
        <v>5.0111881449648212E-2</v>
      </c>
      <c r="K11" s="22" t="s">
        <v>35</v>
      </c>
      <c r="L11" s="23">
        <v>12.842706</v>
      </c>
      <c r="M11" s="24">
        <f t="shared" si="26"/>
        <v>1.2842705999999999E-2</v>
      </c>
      <c r="N11" s="14">
        <f t="shared" si="9"/>
        <v>1.7672938792644984E-4</v>
      </c>
      <c r="O11" s="23">
        <v>984.81272199999989</v>
      </c>
      <c r="P11" s="24">
        <f t="shared" si="27"/>
        <v>0.98481272199999992</v>
      </c>
      <c r="Q11" s="15">
        <f t="shared" si="10"/>
        <v>8.790285636713583E-4</v>
      </c>
      <c r="S11" s="11" t="s">
        <v>35</v>
      </c>
      <c r="T11" s="23">
        <v>152.59145399999986</v>
      </c>
      <c r="U11" s="23">
        <f t="shared" si="0"/>
        <v>0.15259145399999985</v>
      </c>
      <c r="V11" s="14">
        <f t="shared" si="11"/>
        <v>5.8280155333038323E-3</v>
      </c>
      <c r="W11" s="23">
        <v>15586.480384000002</v>
      </c>
      <c r="X11" s="23">
        <f t="shared" si="1"/>
        <v>15.586480384000001</v>
      </c>
      <c r="Y11" s="15">
        <f t="shared" si="12"/>
        <v>1.0414732464715972E-2</v>
      </c>
      <c r="AA11" s="11" t="s">
        <v>35</v>
      </c>
      <c r="AB11" s="23">
        <v>247.58270399999998</v>
      </c>
      <c r="AC11" s="23">
        <f t="shared" si="28"/>
        <v>0.24758270399999999</v>
      </c>
      <c r="AD11" s="14">
        <f t="shared" si="29"/>
        <v>2.4039236974108414E-3</v>
      </c>
      <c r="AE11" s="23">
        <v>18985.297004999997</v>
      </c>
      <c r="AF11" s="23">
        <f t="shared" si="30"/>
        <v>18.985297004999996</v>
      </c>
      <c r="AG11" s="15">
        <f t="shared" si="31"/>
        <v>1.4925172103379895E-2</v>
      </c>
      <c r="AI11" s="11" t="s">
        <v>35</v>
      </c>
      <c r="AJ11" s="23">
        <v>2.7775630000000002</v>
      </c>
      <c r="AK11" s="23">
        <f t="shared" si="4"/>
        <v>2.7775630000000003E-3</v>
      </c>
      <c r="AL11" s="14">
        <f t="shared" si="15"/>
        <v>2.7547966489292744E-5</v>
      </c>
      <c r="AM11" s="23">
        <v>81.67528999999999</v>
      </c>
      <c r="AN11" s="23">
        <f t="shared" si="5"/>
        <v>8.1675289999999984E-2</v>
      </c>
      <c r="AO11" s="15">
        <f t="shared" si="16"/>
        <v>1.5215468219475026E-4</v>
      </c>
      <c r="AQ11" s="11" t="s">
        <v>35</v>
      </c>
      <c r="AR11" s="23">
        <v>57.382532000000005</v>
      </c>
      <c r="AS11" s="23">
        <f t="shared" si="6"/>
        <v>5.7382532000000007E-2</v>
      </c>
      <c r="AT11" s="14">
        <f t="shared" si="17"/>
        <v>8.6105382976388572E-4</v>
      </c>
      <c r="AU11" s="23">
        <v>15185.251940000007</v>
      </c>
      <c r="AV11" s="23">
        <f t="shared" si="7"/>
        <v>15.185251940000008</v>
      </c>
      <c r="AW11" s="15">
        <f t="shared" si="18"/>
        <v>6.2413396902665941E-3</v>
      </c>
      <c r="AZ11" s="11" t="s">
        <v>35</v>
      </c>
      <c r="BA11" s="23">
        <f t="shared" si="19"/>
        <v>1755.828872</v>
      </c>
      <c r="BB11" s="23">
        <f t="shared" si="19"/>
        <v>1.7558288720000004</v>
      </c>
      <c r="BC11" s="14">
        <f t="shared" si="20"/>
        <v>3.916362153606111E-3</v>
      </c>
      <c r="BD11" s="23">
        <f t="shared" si="21"/>
        <v>85505.733013000005</v>
      </c>
      <c r="BE11" s="23">
        <f t="shared" si="21"/>
        <v>85.505733013000025</v>
      </c>
      <c r="BF11" s="15">
        <f t="shared" si="22"/>
        <v>1.132398386664593E-2</v>
      </c>
    </row>
    <row r="12" spans="3:58" x14ac:dyDescent="0.25">
      <c r="C12" s="22" t="s">
        <v>36</v>
      </c>
      <c r="D12" s="23">
        <v>20.960462000000003</v>
      </c>
      <c r="E12" s="24">
        <f t="shared" si="23"/>
        <v>2.0960462000000003E-2</v>
      </c>
      <c r="F12" s="14">
        <f t="shared" si="8"/>
        <v>2.652527900899995E-4</v>
      </c>
      <c r="G12" s="23">
        <v>306.21634400000005</v>
      </c>
      <c r="H12" s="23">
        <f t="shared" si="24"/>
        <v>0.30621634400000003</v>
      </c>
      <c r="I12" s="15">
        <f t="shared" si="25"/>
        <v>4.424480048678447E-4</v>
      </c>
      <c r="K12" s="22" t="s">
        <v>36</v>
      </c>
      <c r="L12" s="23">
        <v>85.997190000000032</v>
      </c>
      <c r="M12" s="24">
        <f t="shared" si="26"/>
        <v>8.5997190000000029E-2</v>
      </c>
      <c r="N12" s="14">
        <f t="shared" si="9"/>
        <v>1.1834134295447252E-3</v>
      </c>
      <c r="O12" s="23">
        <v>1375.1748640000001</v>
      </c>
      <c r="P12" s="24">
        <f t="shared" si="27"/>
        <v>1.3751748640000001</v>
      </c>
      <c r="Q12" s="15">
        <f t="shared" si="10"/>
        <v>1.2274597580786285E-3</v>
      </c>
      <c r="S12" s="11" t="s">
        <v>36</v>
      </c>
      <c r="T12" s="23">
        <v>847.97947100000044</v>
      </c>
      <c r="U12" s="23">
        <f t="shared" si="0"/>
        <v>0.84797947100000048</v>
      </c>
      <c r="V12" s="14">
        <f t="shared" si="11"/>
        <v>3.2387380809090226E-2</v>
      </c>
      <c r="W12" s="23">
        <v>21737.085157000005</v>
      </c>
      <c r="X12" s="23">
        <f t="shared" si="1"/>
        <v>21.737085157000006</v>
      </c>
      <c r="Y12" s="15">
        <f t="shared" si="12"/>
        <v>1.4524505911244445E-2</v>
      </c>
      <c r="AA12" s="11" t="s">
        <v>36</v>
      </c>
      <c r="AB12" s="23">
        <v>103.98437300000005</v>
      </c>
      <c r="AC12" s="23">
        <f t="shared" si="28"/>
        <v>0.10398437300000005</v>
      </c>
      <c r="AD12" s="14">
        <f t="shared" si="29"/>
        <v>1.0096444314426269E-3</v>
      </c>
      <c r="AE12" s="23">
        <v>1776.8184240000019</v>
      </c>
      <c r="AF12" s="23">
        <f t="shared" si="30"/>
        <v>1.7768184240000018</v>
      </c>
      <c r="AG12" s="15">
        <f t="shared" si="31"/>
        <v>1.3968346540837412E-3</v>
      </c>
      <c r="AI12" s="11" t="s">
        <v>36</v>
      </c>
      <c r="AJ12" s="23">
        <v>100.53029900000003</v>
      </c>
      <c r="AK12" s="23">
        <f t="shared" si="4"/>
        <v>0.10053029900000003</v>
      </c>
      <c r="AL12" s="14">
        <f t="shared" si="15"/>
        <v>9.9706300379526235E-4</v>
      </c>
      <c r="AM12" s="23">
        <v>1245.4825209999999</v>
      </c>
      <c r="AN12" s="23">
        <f t="shared" si="5"/>
        <v>1.245482521</v>
      </c>
      <c r="AO12" s="15">
        <f t="shared" si="16"/>
        <v>2.3202365998562279E-3</v>
      </c>
      <c r="AQ12" s="11" t="s">
        <v>36</v>
      </c>
      <c r="AR12" s="23">
        <v>1598.2797430000005</v>
      </c>
      <c r="AS12" s="23">
        <f t="shared" si="6"/>
        <v>1.5982797430000004</v>
      </c>
      <c r="AT12" s="14">
        <f t="shared" si="17"/>
        <v>2.3982993530926613E-2</v>
      </c>
      <c r="AU12" s="23">
        <v>50497.540863000002</v>
      </c>
      <c r="AV12" s="23">
        <f t="shared" si="7"/>
        <v>50.497540863000005</v>
      </c>
      <c r="AW12" s="15">
        <f t="shared" si="18"/>
        <v>2.0755158182057858E-2</v>
      </c>
      <c r="AZ12" s="11" t="s">
        <v>36</v>
      </c>
      <c r="BA12" s="23">
        <f t="shared" si="19"/>
        <v>2757.7315380000009</v>
      </c>
      <c r="BB12" s="23">
        <f t="shared" si="19"/>
        <v>2.7577315380000011</v>
      </c>
      <c r="BC12" s="14">
        <f t="shared" si="20"/>
        <v>6.1510979785444463E-3</v>
      </c>
      <c r="BD12" s="23">
        <f t="shared" si="21"/>
        <v>76938.318173000007</v>
      </c>
      <c r="BE12" s="23">
        <f t="shared" si="21"/>
        <v>76.938318173000013</v>
      </c>
      <c r="BF12" s="15">
        <f t="shared" si="22"/>
        <v>1.0189355064478094E-2</v>
      </c>
    </row>
    <row r="13" spans="3:58" x14ac:dyDescent="0.25">
      <c r="C13" s="22" t="s">
        <v>38</v>
      </c>
      <c r="D13" s="23">
        <v>107.255494</v>
      </c>
      <c r="E13" s="24">
        <f t="shared" si="23"/>
        <v>0.10725549399999999</v>
      </c>
      <c r="F13" s="14">
        <f t="shared" si="8"/>
        <v>1.3573087766854182E-3</v>
      </c>
      <c r="G13" s="23">
        <v>845.52833900000007</v>
      </c>
      <c r="H13" s="23">
        <f t="shared" si="24"/>
        <v>0.84552833900000013</v>
      </c>
      <c r="I13" s="15">
        <f t="shared" si="25"/>
        <v>1.2216928781886723E-3</v>
      </c>
      <c r="K13" s="22" t="s">
        <v>38</v>
      </c>
      <c r="L13" s="23">
        <v>31.570413000000006</v>
      </c>
      <c r="M13" s="24">
        <f t="shared" si="26"/>
        <v>3.1570413000000005E-2</v>
      </c>
      <c r="N13" s="14">
        <f t="shared" si="9"/>
        <v>4.3444269191206562E-4</v>
      </c>
      <c r="O13" s="23">
        <v>265.25666000000001</v>
      </c>
      <c r="P13" s="24">
        <f t="shared" si="27"/>
        <v>0.26525666000000003</v>
      </c>
      <c r="Q13" s="15">
        <f t="shared" si="10"/>
        <v>2.3676398124765683E-4</v>
      </c>
      <c r="S13" s="11" t="s">
        <v>38</v>
      </c>
      <c r="T13" s="23">
        <v>167.55698699999994</v>
      </c>
      <c r="U13" s="23">
        <f t="shared" si="0"/>
        <v>0.16755698699999994</v>
      </c>
      <c r="V13" s="14">
        <f t="shared" si="11"/>
        <v>6.3996029748139682E-3</v>
      </c>
      <c r="W13" s="23">
        <v>2106.6723240000001</v>
      </c>
      <c r="X13" s="23">
        <f t="shared" si="1"/>
        <v>2.1066723240000003</v>
      </c>
      <c r="Y13" s="15">
        <f t="shared" si="12"/>
        <v>1.4076576690016536E-3</v>
      </c>
      <c r="AA13" s="11" t="s">
        <v>38</v>
      </c>
      <c r="AB13" s="23">
        <v>74.080121000000005</v>
      </c>
      <c r="AC13" s="23">
        <f t="shared" si="28"/>
        <v>7.4080120999999999E-2</v>
      </c>
      <c r="AD13" s="14">
        <f t="shared" si="29"/>
        <v>7.1928674944499572E-4</v>
      </c>
      <c r="AE13" s="23">
        <v>622.42600500000003</v>
      </c>
      <c r="AF13" s="23">
        <f t="shared" si="30"/>
        <v>0.622426005</v>
      </c>
      <c r="AG13" s="15">
        <f t="shared" si="31"/>
        <v>4.8931629796455727E-4</v>
      </c>
      <c r="AI13" s="11" t="s">
        <v>38</v>
      </c>
      <c r="AJ13" s="23">
        <v>79.416899000000001</v>
      </c>
      <c r="AK13" s="23">
        <f t="shared" si="4"/>
        <v>7.9416898999999999E-2</v>
      </c>
      <c r="AL13" s="14">
        <f t="shared" si="15"/>
        <v>7.876595678785851E-4</v>
      </c>
      <c r="AM13" s="23">
        <v>387.31612200000006</v>
      </c>
      <c r="AN13" s="23">
        <f t="shared" si="5"/>
        <v>0.38731612200000004</v>
      </c>
      <c r="AO13" s="15">
        <f t="shared" si="16"/>
        <v>7.2153966581340733E-4</v>
      </c>
      <c r="AQ13" s="11" t="s">
        <v>38</v>
      </c>
      <c r="AR13" s="23">
        <v>342.41599700000006</v>
      </c>
      <c r="AS13" s="23">
        <f t="shared" si="6"/>
        <v>0.34241599700000008</v>
      </c>
      <c r="AT13" s="14">
        <f t="shared" si="17"/>
        <v>5.1381247099599797E-3</v>
      </c>
      <c r="AU13" s="23">
        <v>5325.070899999997</v>
      </c>
      <c r="AV13" s="23">
        <f t="shared" si="7"/>
        <v>5.3250708999999974</v>
      </c>
      <c r="AW13" s="15">
        <f t="shared" si="18"/>
        <v>2.1886746754663077E-3</v>
      </c>
      <c r="AZ13" s="11" t="s">
        <v>38</v>
      </c>
      <c r="BA13" s="23">
        <f t="shared" si="19"/>
        <v>802.29591100000005</v>
      </c>
      <c r="BB13" s="23">
        <f t="shared" si="19"/>
        <v>0.80229591100000008</v>
      </c>
      <c r="BC13" s="14">
        <f t="shared" si="20"/>
        <v>1.7895145659920192E-3</v>
      </c>
      <c r="BD13" s="23">
        <f t="shared" si="21"/>
        <v>9552.2703499999971</v>
      </c>
      <c r="BE13" s="23">
        <f t="shared" si="21"/>
        <v>9.552270349999997</v>
      </c>
      <c r="BF13" s="15">
        <f t="shared" si="22"/>
        <v>1.2650585115362319E-3</v>
      </c>
    </row>
    <row r="14" spans="3:58" x14ac:dyDescent="0.25">
      <c r="C14" s="22" t="s">
        <v>37</v>
      </c>
      <c r="D14" s="23">
        <v>1403.6311010000002</v>
      </c>
      <c r="E14" s="24">
        <f t="shared" si="23"/>
        <v>1.4036311010000002</v>
      </c>
      <c r="F14" s="14">
        <f t="shared" si="8"/>
        <v>1.7762827260074127E-2</v>
      </c>
      <c r="G14" s="23">
        <v>12118.284985999999</v>
      </c>
      <c r="H14" s="23">
        <f t="shared" si="24"/>
        <v>12.118284985999999</v>
      </c>
      <c r="I14" s="15">
        <f t="shared" si="25"/>
        <v>1.7509552052112725E-2</v>
      </c>
      <c r="K14" s="22" t="s">
        <v>37</v>
      </c>
      <c r="L14" s="23">
        <v>703.85753799999975</v>
      </c>
      <c r="M14" s="24">
        <f t="shared" si="26"/>
        <v>0.70385753799999973</v>
      </c>
      <c r="N14" s="14">
        <f t="shared" si="9"/>
        <v>9.6858334900882942E-3</v>
      </c>
      <c r="O14" s="23">
        <v>7051.0737260000005</v>
      </c>
      <c r="P14" s="24">
        <f t="shared" si="27"/>
        <v>7.0510737260000003</v>
      </c>
      <c r="Q14" s="15">
        <f t="shared" si="10"/>
        <v>6.2936790632834999E-3</v>
      </c>
      <c r="S14" s="11" t="s">
        <v>37</v>
      </c>
      <c r="T14" s="23">
        <v>623.36889700000006</v>
      </c>
      <c r="U14" s="23">
        <f t="shared" si="0"/>
        <v>0.62336889700000009</v>
      </c>
      <c r="V14" s="14">
        <f t="shared" si="11"/>
        <v>2.3808696486334553E-2</v>
      </c>
      <c r="W14" s="23">
        <v>9561.557839000001</v>
      </c>
      <c r="X14" s="23">
        <f t="shared" si="1"/>
        <v>9.5615578390000007</v>
      </c>
      <c r="Y14" s="15">
        <f t="shared" si="12"/>
        <v>6.3889386433460503E-3</v>
      </c>
      <c r="AA14" s="11" t="s">
        <v>37</v>
      </c>
      <c r="AB14" s="23">
        <v>2439.3401489999987</v>
      </c>
      <c r="AC14" s="23">
        <f t="shared" si="28"/>
        <v>2.4393401489999986</v>
      </c>
      <c r="AD14" s="14">
        <f t="shared" si="29"/>
        <v>2.3684964642064779E-2</v>
      </c>
      <c r="AE14" s="23">
        <v>25014.966940999995</v>
      </c>
      <c r="AF14" s="23">
        <f t="shared" si="30"/>
        <v>25.014966940999994</v>
      </c>
      <c r="AG14" s="15">
        <f t="shared" si="31"/>
        <v>1.9665359286002042E-2</v>
      </c>
      <c r="AI14" s="11" t="s">
        <v>37</v>
      </c>
      <c r="AJ14" s="23">
        <v>1050.4201089999997</v>
      </c>
      <c r="AK14" s="23">
        <f t="shared" si="4"/>
        <v>1.0504201089999996</v>
      </c>
      <c r="AL14" s="14">
        <f t="shared" si="15"/>
        <v>1.0418103194207017E-2</v>
      </c>
      <c r="AM14" s="23">
        <v>6732.8796580000044</v>
      </c>
      <c r="AN14" s="23">
        <f t="shared" si="5"/>
        <v>6.7328796580000043</v>
      </c>
      <c r="AO14" s="15">
        <f t="shared" si="16"/>
        <v>1.2542828615833375E-2</v>
      </c>
      <c r="AQ14" s="11" t="s">
        <v>37</v>
      </c>
      <c r="AR14" s="23">
        <v>2592.3169760000005</v>
      </c>
      <c r="AS14" s="23">
        <f t="shared" si="6"/>
        <v>2.5923169760000007</v>
      </c>
      <c r="AT14" s="14">
        <f t="shared" si="17"/>
        <v>3.8899023489356227E-2</v>
      </c>
      <c r="AU14" s="23">
        <v>49202.419021000038</v>
      </c>
      <c r="AV14" s="23">
        <f t="shared" si="7"/>
        <v>49.20241902100004</v>
      </c>
      <c r="AW14" s="15">
        <f t="shared" si="18"/>
        <v>2.0222845949890472E-2</v>
      </c>
      <c r="AZ14" s="11" t="s">
        <v>37</v>
      </c>
      <c r="BA14" s="23">
        <f t="shared" si="19"/>
        <v>8812.9347699999998</v>
      </c>
      <c r="BB14" s="23">
        <f t="shared" si="19"/>
        <v>8.81293477</v>
      </c>
      <c r="BC14" s="14">
        <f t="shared" si="20"/>
        <v>1.9657180005311685E-2</v>
      </c>
      <c r="BD14" s="23">
        <f t="shared" si="21"/>
        <v>109681.18217100004</v>
      </c>
      <c r="BE14" s="23">
        <f t="shared" si="21"/>
        <v>109.68118217100003</v>
      </c>
      <c r="BF14" s="15">
        <f t="shared" si="22"/>
        <v>1.4525668555934417E-2</v>
      </c>
    </row>
    <row r="15" spans="3:58" x14ac:dyDescent="0.25">
      <c r="C15" s="22" t="s">
        <v>40</v>
      </c>
      <c r="D15" s="23">
        <v>287.61759799999993</v>
      </c>
      <c r="E15" s="24">
        <f t="shared" si="23"/>
        <v>0.28761759799999992</v>
      </c>
      <c r="F15" s="14">
        <f t="shared" si="8"/>
        <v>3.6397752276874349E-3</v>
      </c>
      <c r="G15" s="23">
        <v>3798.9708720000003</v>
      </c>
      <c r="H15" s="23">
        <f t="shared" si="24"/>
        <v>3.7989708720000004</v>
      </c>
      <c r="I15" s="15">
        <f t="shared" si="25"/>
        <v>5.4890835051817355E-3</v>
      </c>
      <c r="K15" s="22" t="s">
        <v>40</v>
      </c>
      <c r="L15" s="23">
        <v>1.354592</v>
      </c>
      <c r="M15" s="24">
        <f t="shared" si="26"/>
        <v>1.3545919999999999E-3</v>
      </c>
      <c r="N15" s="14">
        <f t="shared" si="9"/>
        <v>1.8640636564448767E-5</v>
      </c>
      <c r="O15" s="23">
        <v>19.050761000000001</v>
      </c>
      <c r="P15" s="24">
        <f t="shared" si="27"/>
        <v>1.9050761000000003E-2</v>
      </c>
      <c r="Q15" s="15">
        <f t="shared" si="10"/>
        <v>1.7004413838874365E-5</v>
      </c>
      <c r="S15" s="11" t="s">
        <v>40</v>
      </c>
      <c r="T15" s="23">
        <v>151.64339699999999</v>
      </c>
      <c r="U15" s="23">
        <f t="shared" si="0"/>
        <v>0.15164339699999999</v>
      </c>
      <c r="V15" s="14">
        <f t="shared" si="11"/>
        <v>5.7918058323171923E-3</v>
      </c>
      <c r="W15" s="23">
        <v>3191.5359490000001</v>
      </c>
      <c r="X15" s="23">
        <f t="shared" si="1"/>
        <v>3.1915359489999999</v>
      </c>
      <c r="Y15" s="15">
        <f t="shared" si="12"/>
        <v>2.1325528433269155E-3</v>
      </c>
      <c r="AA15" s="11" t="s">
        <v>40</v>
      </c>
      <c r="AB15" s="23">
        <v>147.66545600000001</v>
      </c>
      <c r="AC15" s="23">
        <f t="shared" si="28"/>
        <v>0.147665456</v>
      </c>
      <c r="AD15" s="14">
        <f t="shared" si="29"/>
        <v>1.4337693353869258E-3</v>
      </c>
      <c r="AE15" s="23">
        <v>2076.7428110000001</v>
      </c>
      <c r="AF15" s="23">
        <f t="shared" si="30"/>
        <v>2.0767428109999999</v>
      </c>
      <c r="AG15" s="15">
        <f t="shared" si="31"/>
        <v>1.6326183288293493E-3</v>
      </c>
      <c r="AI15" s="11" t="s">
        <v>40</v>
      </c>
      <c r="AJ15" s="23">
        <v>14.790044</v>
      </c>
      <c r="AK15" s="23">
        <f t="shared" si="4"/>
        <v>1.4790044E-2</v>
      </c>
      <c r="AL15" s="14">
        <f t="shared" si="15"/>
        <v>1.4668817106476621E-4</v>
      </c>
      <c r="AM15" s="23">
        <v>121.75498799999998</v>
      </c>
      <c r="AN15" s="23">
        <f t="shared" si="5"/>
        <v>0.12175498799999998</v>
      </c>
      <c r="AO15" s="15">
        <f t="shared" si="16"/>
        <v>2.2682002726608783E-4</v>
      </c>
      <c r="AQ15" s="11" t="s">
        <v>40</v>
      </c>
      <c r="AR15" s="23">
        <v>1607.488145</v>
      </c>
      <c r="AS15" s="23">
        <f t="shared" si="6"/>
        <v>1.607488145</v>
      </c>
      <c r="AT15" s="14">
        <f t="shared" si="17"/>
        <v>2.4121170246588185E-2</v>
      </c>
      <c r="AU15" s="23">
        <v>41868.02760199998</v>
      </c>
      <c r="AV15" s="23">
        <f t="shared" si="7"/>
        <v>41.868027601999977</v>
      </c>
      <c r="AW15" s="15">
        <f t="shared" si="18"/>
        <v>1.7208313925777357E-2</v>
      </c>
      <c r="AZ15" s="11" t="s">
        <v>40</v>
      </c>
      <c r="BA15" s="23">
        <f t="shared" si="19"/>
        <v>2210.5592320000001</v>
      </c>
      <c r="BB15" s="23">
        <f t="shared" si="19"/>
        <v>2.210559232</v>
      </c>
      <c r="BC15" s="14">
        <f t="shared" si="20"/>
        <v>4.930634558166321E-3</v>
      </c>
      <c r="BD15" s="23">
        <f t="shared" si="21"/>
        <v>51076.082982999986</v>
      </c>
      <c r="BE15" s="23">
        <f t="shared" si="21"/>
        <v>51.076082982999978</v>
      </c>
      <c r="BF15" s="15">
        <f t="shared" si="22"/>
        <v>6.7642802335022949E-3</v>
      </c>
    </row>
    <row r="16" spans="3:58" x14ac:dyDescent="0.25">
      <c r="C16" s="22" t="s">
        <v>39</v>
      </c>
      <c r="D16" s="23">
        <v>546.58452799999986</v>
      </c>
      <c r="E16" s="24">
        <f t="shared" si="23"/>
        <v>0.5465845279999999</v>
      </c>
      <c r="F16" s="14">
        <f t="shared" si="8"/>
        <v>6.9169787894954506E-3</v>
      </c>
      <c r="G16" s="23">
        <v>4595.0406790000015</v>
      </c>
      <c r="H16" s="23">
        <f t="shared" si="24"/>
        <v>4.5950406790000011</v>
      </c>
      <c r="I16" s="15">
        <f t="shared" si="25"/>
        <v>6.6393143950217648E-3</v>
      </c>
      <c r="K16" s="22" t="s">
        <v>39</v>
      </c>
      <c r="L16" s="23">
        <v>214.36260999999999</v>
      </c>
      <c r="M16" s="24">
        <f t="shared" si="26"/>
        <v>0.21436260999999998</v>
      </c>
      <c r="N16" s="14">
        <f t="shared" si="9"/>
        <v>2.9498590763984067E-3</v>
      </c>
      <c r="O16" s="23">
        <v>1890.502872</v>
      </c>
      <c r="P16" s="24">
        <f t="shared" si="27"/>
        <v>1.8905028720000001</v>
      </c>
      <c r="Q16" s="15">
        <f t="shared" si="10"/>
        <v>1.6874335465690074E-3</v>
      </c>
      <c r="S16" s="11" t="s">
        <v>39</v>
      </c>
      <c r="T16" s="23">
        <v>1519.6550520000003</v>
      </c>
      <c r="U16" s="23">
        <f t="shared" si="0"/>
        <v>1.5196550520000003</v>
      </c>
      <c r="V16" s="14">
        <f t="shared" si="11"/>
        <v>5.8041083010583625E-2</v>
      </c>
      <c r="W16" s="23">
        <v>20373.592652000007</v>
      </c>
      <c r="X16" s="23">
        <f t="shared" si="1"/>
        <v>20.373592652000006</v>
      </c>
      <c r="Y16" s="15">
        <f t="shared" si="12"/>
        <v>1.3613433667391525E-2</v>
      </c>
      <c r="AA16" s="11" t="s">
        <v>39</v>
      </c>
      <c r="AB16" s="23">
        <v>351.86867999999998</v>
      </c>
      <c r="AC16" s="23">
        <f t="shared" si="28"/>
        <v>0.35186867999999999</v>
      </c>
      <c r="AD16" s="14">
        <f t="shared" si="29"/>
        <v>3.4164965668549777E-3</v>
      </c>
      <c r="AE16" s="23">
        <v>3151.8862799999997</v>
      </c>
      <c r="AF16" s="23">
        <f t="shared" si="30"/>
        <v>3.1518862799999998</v>
      </c>
      <c r="AG16" s="15">
        <f t="shared" si="31"/>
        <v>2.4778356202114016E-3</v>
      </c>
      <c r="AI16" s="11" t="s">
        <v>39</v>
      </c>
      <c r="AJ16" s="23">
        <v>297.34980300000001</v>
      </c>
      <c r="AK16" s="23">
        <f t="shared" si="4"/>
        <v>0.29734980300000002</v>
      </c>
      <c r="AL16" s="14">
        <f t="shared" si="15"/>
        <v>2.9491256935096698E-3</v>
      </c>
      <c r="AM16" s="23">
        <v>1852.7045969999997</v>
      </c>
      <c r="AN16" s="23">
        <f t="shared" si="5"/>
        <v>1.8527045969999998</v>
      </c>
      <c r="AO16" s="15">
        <f t="shared" si="16"/>
        <v>3.4514438719138655E-3</v>
      </c>
      <c r="AQ16" s="11" t="s">
        <v>39</v>
      </c>
      <c r="AR16" s="23">
        <v>2502.5830319999995</v>
      </c>
      <c r="AS16" s="23">
        <f t="shared" si="6"/>
        <v>2.5025830319999995</v>
      </c>
      <c r="AT16" s="14">
        <f t="shared" si="17"/>
        <v>3.7552520408226611E-2</v>
      </c>
      <c r="AU16" s="23">
        <v>41525.920533999997</v>
      </c>
      <c r="AV16" s="23">
        <f t="shared" si="7"/>
        <v>41.525920533999994</v>
      </c>
      <c r="AW16" s="15">
        <f t="shared" si="18"/>
        <v>1.7067703389299884E-2</v>
      </c>
      <c r="AZ16" s="11" t="s">
        <v>39</v>
      </c>
      <c r="BA16" s="23">
        <f t="shared" si="19"/>
        <v>5432.4037049999997</v>
      </c>
      <c r="BB16" s="23">
        <f t="shared" si="19"/>
        <v>5.4324037049999996</v>
      </c>
      <c r="BC16" s="14">
        <f t="shared" si="20"/>
        <v>1.2116932699220139E-2</v>
      </c>
      <c r="BD16" s="23">
        <f t="shared" si="21"/>
        <v>73389.647614000001</v>
      </c>
      <c r="BE16" s="23">
        <f t="shared" si="21"/>
        <v>73.389647613999998</v>
      </c>
      <c r="BF16" s="15">
        <f t="shared" si="22"/>
        <v>9.7193855461529567E-3</v>
      </c>
    </row>
    <row r="17" spans="3:58" x14ac:dyDescent="0.25">
      <c r="C17" s="22" t="s">
        <v>41</v>
      </c>
      <c r="D17" s="23">
        <v>4771.7726109999958</v>
      </c>
      <c r="E17" s="24">
        <f t="shared" si="23"/>
        <v>4.7717726109999958</v>
      </c>
      <c r="F17" s="14">
        <f t="shared" si="8"/>
        <v>6.0386359744493731E-2</v>
      </c>
      <c r="G17" s="23">
        <v>39179.28334200001</v>
      </c>
      <c r="H17" s="23">
        <f t="shared" si="24"/>
        <v>39.179283342000012</v>
      </c>
      <c r="I17" s="15">
        <f t="shared" si="25"/>
        <v>5.6609635920739372E-2</v>
      </c>
      <c r="K17" s="22" t="s">
        <v>41</v>
      </c>
      <c r="L17" s="23">
        <v>5775.0098220000073</v>
      </c>
      <c r="M17" s="24">
        <f t="shared" si="26"/>
        <v>5.7750098220000075</v>
      </c>
      <c r="N17" s="14">
        <f t="shared" si="9"/>
        <v>7.9470319659369099E-2</v>
      </c>
      <c r="O17" s="23">
        <v>50513.80876800001</v>
      </c>
      <c r="P17" s="24">
        <f t="shared" si="27"/>
        <v>50.513808768000011</v>
      </c>
      <c r="Q17" s="15">
        <f t="shared" si="10"/>
        <v>4.5087842363296278E-2</v>
      </c>
      <c r="S17" s="11" t="s">
        <v>41</v>
      </c>
      <c r="T17" s="23">
        <v>2227.10554</v>
      </c>
      <c r="U17" s="23">
        <f t="shared" si="0"/>
        <v>2.2271055400000002</v>
      </c>
      <c r="V17" s="14">
        <f t="shared" si="11"/>
        <v>8.506115736617223E-2</v>
      </c>
      <c r="W17" s="23">
        <v>29859.69161899999</v>
      </c>
      <c r="X17" s="23">
        <f t="shared" si="1"/>
        <v>29.859691618999989</v>
      </c>
      <c r="Y17" s="15">
        <f t="shared" si="12"/>
        <v>1.9951951436710354E-2</v>
      </c>
      <c r="AA17" s="11" t="s">
        <v>41</v>
      </c>
      <c r="AB17" s="23">
        <v>13402.287502999994</v>
      </c>
      <c r="AC17" s="23">
        <f t="shared" si="28"/>
        <v>13.402287502999995</v>
      </c>
      <c r="AD17" s="14">
        <f t="shared" si="29"/>
        <v>0.13013056246439114</v>
      </c>
      <c r="AE17" s="23">
        <v>120074.04751099995</v>
      </c>
      <c r="AF17" s="23">
        <f t="shared" si="30"/>
        <v>120.07404751099995</v>
      </c>
      <c r="AG17" s="15">
        <f t="shared" si="31"/>
        <v>9.4395458958535738E-2</v>
      </c>
      <c r="AI17" s="11" t="s">
        <v>41</v>
      </c>
      <c r="AJ17" s="23">
        <v>2321.6315079999999</v>
      </c>
      <c r="AK17" s="23">
        <f t="shared" si="4"/>
        <v>2.3216315079999998</v>
      </c>
      <c r="AL17" s="14">
        <f t="shared" si="15"/>
        <v>2.302602208586094E-2</v>
      </c>
      <c r="AM17" s="23">
        <v>14937.387696999996</v>
      </c>
      <c r="AN17" s="23">
        <f t="shared" si="5"/>
        <v>14.937387696999997</v>
      </c>
      <c r="AO17" s="15">
        <f t="shared" si="16"/>
        <v>2.7827185894984972E-2</v>
      </c>
      <c r="AQ17" s="11" t="s">
        <v>41</v>
      </c>
      <c r="AR17" s="23">
        <v>7261.0295780000024</v>
      </c>
      <c r="AS17" s="23">
        <f t="shared" si="6"/>
        <v>7.2610295780000023</v>
      </c>
      <c r="AT17" s="14">
        <f t="shared" si="17"/>
        <v>0.10895541044033667</v>
      </c>
      <c r="AU17" s="23">
        <v>120464.12191099986</v>
      </c>
      <c r="AV17" s="23">
        <f t="shared" si="7"/>
        <v>120.46412191099986</v>
      </c>
      <c r="AW17" s="15">
        <f t="shared" si="18"/>
        <v>4.9512349765876637E-2</v>
      </c>
      <c r="AZ17" s="11" t="s">
        <v>41</v>
      </c>
      <c r="BA17" s="23">
        <f t="shared" si="19"/>
        <v>35758.836561999997</v>
      </c>
      <c r="BB17" s="23">
        <f t="shared" si="19"/>
        <v>35.758836561999999</v>
      </c>
      <c r="BC17" s="14">
        <f t="shared" si="20"/>
        <v>7.9759796869545513E-2</v>
      </c>
      <c r="BD17" s="23">
        <f t="shared" si="21"/>
        <v>375028.34084799985</v>
      </c>
      <c r="BE17" s="23">
        <f t="shared" si="21"/>
        <v>375.0283408479998</v>
      </c>
      <c r="BF17" s="15">
        <f t="shared" si="22"/>
        <v>4.9667019176972256E-2</v>
      </c>
    </row>
    <row r="18" spans="3:58" x14ac:dyDescent="0.25">
      <c r="C18" s="22" t="s">
        <v>42</v>
      </c>
      <c r="D18" s="23">
        <v>221.82383900000002</v>
      </c>
      <c r="E18" s="24">
        <f t="shared" si="23"/>
        <v>0.22182383900000002</v>
      </c>
      <c r="F18" s="14">
        <f t="shared" si="8"/>
        <v>2.8071610350585232E-3</v>
      </c>
      <c r="G18" s="23">
        <v>1248.5468989999999</v>
      </c>
      <c r="H18" s="23">
        <f t="shared" si="24"/>
        <v>1.2485468989999999</v>
      </c>
      <c r="I18" s="15">
        <f t="shared" si="25"/>
        <v>1.8040091434390721E-3</v>
      </c>
      <c r="K18" s="22" t="s">
        <v>42</v>
      </c>
      <c r="L18" s="23">
        <v>792.39404799999988</v>
      </c>
      <c r="M18" s="24">
        <f t="shared" si="26"/>
        <v>0.79239404799999991</v>
      </c>
      <c r="N18" s="14">
        <f t="shared" si="9"/>
        <v>1.0904190682213072E-2</v>
      </c>
      <c r="O18" s="23">
        <v>8230.6289820000038</v>
      </c>
      <c r="P18" s="24">
        <f t="shared" si="27"/>
        <v>8.2306289820000043</v>
      </c>
      <c r="Q18" s="15">
        <f t="shared" si="10"/>
        <v>7.3465317928329103E-3</v>
      </c>
      <c r="S18" s="11" t="s">
        <v>42</v>
      </c>
      <c r="T18" s="23">
        <v>167.23341599999998</v>
      </c>
      <c r="U18" s="23">
        <f t="shared" si="0"/>
        <v>0.16723341599999997</v>
      </c>
      <c r="V18" s="14">
        <f t="shared" si="11"/>
        <v>6.3872446364883735E-3</v>
      </c>
      <c r="W18" s="23">
        <v>2182.4505769999987</v>
      </c>
      <c r="X18" s="23">
        <f t="shared" si="1"/>
        <v>2.1824505769999987</v>
      </c>
      <c r="Y18" s="15">
        <f t="shared" si="12"/>
        <v>1.4582919502630406E-3</v>
      </c>
      <c r="AA18" s="11" t="s">
        <v>42</v>
      </c>
      <c r="AB18" s="23">
        <v>447.26679900000005</v>
      </c>
      <c r="AC18" s="23">
        <f t="shared" si="28"/>
        <v>0.44726679900000005</v>
      </c>
      <c r="AD18" s="14">
        <f t="shared" si="29"/>
        <v>4.3427720911441044E-3</v>
      </c>
      <c r="AE18" s="23">
        <v>5416.1810339999984</v>
      </c>
      <c r="AF18" s="23">
        <f t="shared" si="30"/>
        <v>5.4161810339999983</v>
      </c>
      <c r="AG18" s="15">
        <f t="shared" si="31"/>
        <v>4.2578967320986644E-3</v>
      </c>
      <c r="AI18" s="11" t="s">
        <v>42</v>
      </c>
      <c r="AJ18" s="23">
        <v>534.36650900000006</v>
      </c>
      <c r="AK18" s="23">
        <f t="shared" si="4"/>
        <v>0.53436650900000005</v>
      </c>
      <c r="AL18" s="14">
        <f t="shared" si="15"/>
        <v>5.2998656314662707E-3</v>
      </c>
      <c r="AM18" s="23">
        <v>2733.0998099999997</v>
      </c>
      <c r="AN18" s="23">
        <f t="shared" si="5"/>
        <v>2.7330998099999997</v>
      </c>
      <c r="AO18" s="15">
        <f t="shared" si="16"/>
        <v>5.0915513492156847E-3</v>
      </c>
      <c r="AQ18" s="11" t="s">
        <v>42</v>
      </c>
      <c r="AR18" s="23">
        <v>355.47670699999986</v>
      </c>
      <c r="AS18" s="23">
        <f t="shared" si="6"/>
        <v>0.35547670699999984</v>
      </c>
      <c r="AT18" s="14">
        <f t="shared" si="17"/>
        <v>5.3341072498195889E-3</v>
      </c>
      <c r="AU18" s="23">
        <v>6119.7761009999949</v>
      </c>
      <c r="AV18" s="23">
        <f t="shared" si="7"/>
        <v>6.1197761009999949</v>
      </c>
      <c r="AW18" s="15">
        <f t="shared" si="18"/>
        <v>2.51530903969422E-3</v>
      </c>
      <c r="AZ18" s="11" t="s">
        <v>42</v>
      </c>
      <c r="BA18" s="23">
        <f t="shared" si="19"/>
        <v>2518.5613179999996</v>
      </c>
      <c r="BB18" s="23">
        <f t="shared" si="19"/>
        <v>2.5185613180000002</v>
      </c>
      <c r="BC18" s="14">
        <f t="shared" si="20"/>
        <v>5.6176307296486481E-3</v>
      </c>
      <c r="BD18" s="23">
        <f t="shared" si="21"/>
        <v>25930.683402999995</v>
      </c>
      <c r="BE18" s="23">
        <f t="shared" si="21"/>
        <v>25.930683402999996</v>
      </c>
      <c r="BF18" s="15">
        <f t="shared" si="22"/>
        <v>3.4341397957728926E-3</v>
      </c>
    </row>
    <row r="19" spans="3:58" x14ac:dyDescent="0.25">
      <c r="C19" s="22" t="s">
        <v>43</v>
      </c>
      <c r="D19" s="23">
        <v>124.81151300000001</v>
      </c>
      <c r="E19" s="24">
        <f t="shared" si="23"/>
        <v>0.124811513</v>
      </c>
      <c r="F19" s="14">
        <f t="shared" si="8"/>
        <v>1.5794786421503609E-3</v>
      </c>
      <c r="G19" s="23">
        <v>513.75103100000001</v>
      </c>
      <c r="H19" s="23">
        <f t="shared" si="24"/>
        <v>0.51375103099999997</v>
      </c>
      <c r="I19" s="15">
        <f t="shared" si="25"/>
        <v>7.4231216954490249E-4</v>
      </c>
      <c r="K19" s="22" t="s">
        <v>43</v>
      </c>
      <c r="L19" s="23">
        <v>20.973372000000001</v>
      </c>
      <c r="M19" s="24">
        <f t="shared" si="26"/>
        <v>2.0973372000000001E-2</v>
      </c>
      <c r="N19" s="14">
        <f t="shared" si="9"/>
        <v>2.8861605928795237E-4</v>
      </c>
      <c r="O19" s="23">
        <v>112.52939599999999</v>
      </c>
      <c r="P19" s="24">
        <f t="shared" si="27"/>
        <v>0.11252939599999999</v>
      </c>
      <c r="Q19" s="15">
        <f t="shared" si="10"/>
        <v>1.0044199381969956E-4</v>
      </c>
      <c r="S19" s="11" t="s">
        <v>43</v>
      </c>
      <c r="T19" s="23">
        <v>110.61991300000001</v>
      </c>
      <c r="U19" s="23">
        <f t="shared" si="0"/>
        <v>0.11061991300000001</v>
      </c>
      <c r="V19" s="14">
        <f t="shared" si="11"/>
        <v>4.2249716767016271E-3</v>
      </c>
      <c r="W19" s="23">
        <v>836.09453299999996</v>
      </c>
      <c r="X19" s="23">
        <f t="shared" si="1"/>
        <v>0.83609453299999992</v>
      </c>
      <c r="Y19" s="15">
        <f t="shared" si="12"/>
        <v>5.5867012063514731E-4</v>
      </c>
      <c r="AA19" s="11" t="s">
        <v>43</v>
      </c>
      <c r="AB19" s="23">
        <v>37.543832000000002</v>
      </c>
      <c r="AC19" s="23">
        <f t="shared" si="28"/>
        <v>3.7543831999999999E-2</v>
      </c>
      <c r="AD19" s="14">
        <f t="shared" si="29"/>
        <v>3.6453478364309114E-4</v>
      </c>
      <c r="AE19" s="23">
        <v>201.43565100000001</v>
      </c>
      <c r="AF19" s="23">
        <f t="shared" si="30"/>
        <v>0.20143565099999999</v>
      </c>
      <c r="AG19" s="15">
        <f t="shared" si="31"/>
        <v>1.5835737297865724E-4</v>
      </c>
      <c r="AI19" s="11" t="s">
        <v>43</v>
      </c>
      <c r="AJ19" s="23">
        <v>71.541336999999999</v>
      </c>
      <c r="AK19" s="23">
        <f t="shared" si="4"/>
        <v>7.1541336999999997E-2</v>
      </c>
      <c r="AL19" s="14">
        <f t="shared" si="15"/>
        <v>7.0954946990408458E-4</v>
      </c>
      <c r="AM19" s="23">
        <v>168.95796799999999</v>
      </c>
      <c r="AN19" s="23">
        <f t="shared" si="5"/>
        <v>0.16895796799999999</v>
      </c>
      <c r="AO19" s="15">
        <f t="shared" si="16"/>
        <v>3.1475549000573841E-4</v>
      </c>
      <c r="AQ19" s="11" t="s">
        <v>43</v>
      </c>
      <c r="AR19" s="23">
        <v>885.00518999999929</v>
      </c>
      <c r="AS19" s="23">
        <f t="shared" si="6"/>
        <v>0.88500518999999933</v>
      </c>
      <c r="AT19" s="14">
        <f t="shared" si="17"/>
        <v>1.3279949170078704E-2</v>
      </c>
      <c r="AU19" s="23">
        <v>7946.9554169999956</v>
      </c>
      <c r="AV19" s="23">
        <f t="shared" si="7"/>
        <v>7.9469554169999954</v>
      </c>
      <c r="AW19" s="15">
        <f t="shared" si="18"/>
        <v>3.2663039412766676E-3</v>
      </c>
      <c r="AZ19" s="11" t="s">
        <v>43</v>
      </c>
      <c r="BA19" s="23">
        <f t="shared" si="19"/>
        <v>1250.4951569999994</v>
      </c>
      <c r="BB19" s="23">
        <f t="shared" si="19"/>
        <v>1.2504951569999994</v>
      </c>
      <c r="BC19" s="14">
        <f t="shared" si="20"/>
        <v>2.7892193733914912E-3</v>
      </c>
      <c r="BD19" s="23">
        <f t="shared" si="21"/>
        <v>9779.7239959999952</v>
      </c>
      <c r="BE19" s="23">
        <f t="shared" si="21"/>
        <v>9.779723995999996</v>
      </c>
      <c r="BF19" s="15">
        <f t="shared" si="22"/>
        <v>1.2951814205734793E-3</v>
      </c>
    </row>
    <row r="20" spans="3:58" x14ac:dyDescent="0.25">
      <c r="C20" s="22" t="s">
        <v>5</v>
      </c>
      <c r="D20" s="23">
        <v>22.507542999999998</v>
      </c>
      <c r="E20" s="24">
        <f t="shared" si="23"/>
        <v>2.2507542999999998E-2</v>
      </c>
      <c r="F20" s="14">
        <f t="shared" si="8"/>
        <v>2.8483096311620595E-4</v>
      </c>
      <c r="G20" s="23">
        <v>1162.557061</v>
      </c>
      <c r="H20" s="23">
        <f t="shared" si="24"/>
        <v>1.162557061</v>
      </c>
      <c r="I20" s="15">
        <f t="shared" si="25"/>
        <v>1.6797635471229946E-3</v>
      </c>
      <c r="K20" s="22" t="s">
        <v>5</v>
      </c>
      <c r="L20" s="23">
        <v>128.731629</v>
      </c>
      <c r="M20" s="24">
        <f t="shared" si="26"/>
        <v>0.12873162899999999</v>
      </c>
      <c r="N20" s="14">
        <f t="shared" si="9"/>
        <v>1.7714850748701109E-3</v>
      </c>
      <c r="O20" s="23">
        <v>3865.3461350000002</v>
      </c>
      <c r="P20" s="24">
        <f t="shared" si="27"/>
        <v>3.8653461350000002</v>
      </c>
      <c r="Q20" s="15">
        <f t="shared" si="10"/>
        <v>3.4501480182357828E-3</v>
      </c>
      <c r="S20" s="11" t="s">
        <v>5</v>
      </c>
      <c r="T20" s="23">
        <v>876.84705599999984</v>
      </c>
      <c r="U20" s="23">
        <f t="shared" si="0"/>
        <v>0.87684705599999979</v>
      </c>
      <c r="V20" s="14">
        <f t="shared" si="11"/>
        <v>3.3489937534114715E-2</v>
      </c>
      <c r="W20" s="23">
        <v>108073.41354900002</v>
      </c>
      <c r="X20" s="23">
        <f t="shared" si="1"/>
        <v>108.07341354900002</v>
      </c>
      <c r="Y20" s="15">
        <f t="shared" si="12"/>
        <v>7.2213589016341534E-2</v>
      </c>
      <c r="AA20" s="11" t="s">
        <v>5</v>
      </c>
      <c r="AB20" s="23">
        <v>20.401278000000001</v>
      </c>
      <c r="AC20" s="23">
        <f t="shared" si="28"/>
        <v>2.0401278000000002E-2</v>
      </c>
      <c r="AD20" s="14">
        <f t="shared" si="29"/>
        <v>1.9808781005019825E-4</v>
      </c>
      <c r="AE20" s="23">
        <v>835.78649900000005</v>
      </c>
      <c r="AF20" s="23">
        <f t="shared" si="30"/>
        <v>0.83578649900000002</v>
      </c>
      <c r="AG20" s="15">
        <f t="shared" si="31"/>
        <v>6.5704831143653479E-4</v>
      </c>
      <c r="AI20" s="11" t="s">
        <v>5</v>
      </c>
      <c r="AJ20" s="23">
        <v>1504.0047739999998</v>
      </c>
      <c r="AK20" s="23">
        <f t="shared" si="4"/>
        <v>1.5040047739999998</v>
      </c>
      <c r="AL20" s="14">
        <f t="shared" si="15"/>
        <v>1.4916771685786532E-2</v>
      </c>
      <c r="AM20" s="23">
        <v>14276.038376999997</v>
      </c>
      <c r="AN20" s="23">
        <f t="shared" si="5"/>
        <v>14.276038376999997</v>
      </c>
      <c r="AO20" s="15">
        <f t="shared" si="16"/>
        <v>2.6595143797499745E-2</v>
      </c>
      <c r="AQ20" s="11" t="s">
        <v>5</v>
      </c>
      <c r="AR20" s="23">
        <v>3804.1535480000016</v>
      </c>
      <c r="AS20" s="23">
        <f t="shared" si="6"/>
        <v>3.8041535480000017</v>
      </c>
      <c r="AT20" s="14">
        <f t="shared" si="17"/>
        <v>5.7083242362244928E-2</v>
      </c>
      <c r="AU20" s="23">
        <v>268234.47708700021</v>
      </c>
      <c r="AV20" s="23">
        <f t="shared" si="7"/>
        <v>268.23447708700019</v>
      </c>
      <c r="AW20" s="15">
        <f t="shared" si="18"/>
        <v>0.11024792310037886</v>
      </c>
      <c r="AZ20" s="11" t="s">
        <v>5</v>
      </c>
      <c r="BA20" s="23">
        <f t="shared" si="19"/>
        <v>6356.6458280000006</v>
      </c>
      <c r="BB20" s="23">
        <f t="shared" si="19"/>
        <v>6.3566458280000013</v>
      </c>
      <c r="BC20" s="14">
        <f t="shared" si="20"/>
        <v>1.4178447308649438E-2</v>
      </c>
      <c r="BD20" s="23">
        <f t="shared" si="21"/>
        <v>396447.61870800023</v>
      </c>
      <c r="BE20" s="23">
        <f t="shared" si="21"/>
        <v>396.44761870800016</v>
      </c>
      <c r="BF20" s="15">
        <f t="shared" si="22"/>
        <v>5.2503689285220714E-2</v>
      </c>
    </row>
    <row r="21" spans="3:58" x14ac:dyDescent="0.25">
      <c r="C21" s="22" t="s">
        <v>6</v>
      </c>
      <c r="D21" s="23">
        <v>3.3779870000000001</v>
      </c>
      <c r="E21" s="24">
        <f t="shared" si="23"/>
        <v>3.3779870000000003E-3</v>
      </c>
      <c r="F21" s="14">
        <f t="shared" si="8"/>
        <v>4.2748126288330242E-5</v>
      </c>
      <c r="G21" s="23">
        <v>36.367229000000002</v>
      </c>
      <c r="H21" s="23">
        <f t="shared" si="24"/>
        <v>3.6367229000000001E-2</v>
      </c>
      <c r="I21" s="15">
        <f t="shared" si="25"/>
        <v>5.2546535248366823E-5</v>
      </c>
      <c r="K21" s="22" t="s">
        <v>6</v>
      </c>
      <c r="L21" s="23">
        <v>27.760542000000001</v>
      </c>
      <c r="M21" s="24">
        <f t="shared" si="26"/>
        <v>2.7760542000000003E-2</v>
      </c>
      <c r="N21" s="14">
        <f t="shared" si="9"/>
        <v>3.8201478692780977E-4</v>
      </c>
      <c r="O21" s="23">
        <v>145.654628</v>
      </c>
      <c r="P21" s="24">
        <f t="shared" si="27"/>
        <v>0.14565462800000001</v>
      </c>
      <c r="Q21" s="15">
        <f t="shared" si="10"/>
        <v>1.3000906221327839E-4</v>
      </c>
      <c r="S21" s="11" t="s">
        <v>6</v>
      </c>
      <c r="T21" s="23">
        <v>207.87493099999998</v>
      </c>
      <c r="U21" s="23">
        <f t="shared" si="0"/>
        <v>0.20787493099999999</v>
      </c>
      <c r="V21" s="14">
        <f t="shared" si="11"/>
        <v>7.9394900244705927E-3</v>
      </c>
      <c r="W21" s="23">
        <v>3127.6734160000001</v>
      </c>
      <c r="X21" s="23">
        <f t="shared" si="1"/>
        <v>3.1276734159999999</v>
      </c>
      <c r="Y21" s="15">
        <f t="shared" si="12"/>
        <v>2.0898805286459917E-3</v>
      </c>
      <c r="AA21" s="11" t="s">
        <v>6</v>
      </c>
      <c r="AB21" s="23">
        <v>27.538999999999998</v>
      </c>
      <c r="AC21" s="23">
        <f t="shared" si="28"/>
        <v>2.7538999999999998E-2</v>
      </c>
      <c r="AD21" s="14">
        <f t="shared" si="29"/>
        <v>2.6739208205350709E-4</v>
      </c>
      <c r="AE21" s="23">
        <v>139.13260600000001</v>
      </c>
      <c r="AF21" s="23">
        <f t="shared" si="30"/>
        <v>0.13913260600000002</v>
      </c>
      <c r="AG21" s="15">
        <f t="shared" si="31"/>
        <v>1.0937822511782963E-4</v>
      </c>
      <c r="AI21" s="11" t="s">
        <v>6</v>
      </c>
      <c r="AJ21" s="23">
        <v>118.28926999999999</v>
      </c>
      <c r="AK21" s="23">
        <f t="shared" si="4"/>
        <v>0.11828926999999999</v>
      </c>
      <c r="AL21" s="14">
        <f t="shared" si="15"/>
        <v>1.1731970961605194E-3</v>
      </c>
      <c r="AM21" s="23">
        <v>396.66450499999996</v>
      </c>
      <c r="AN21" s="23">
        <f t="shared" si="5"/>
        <v>0.39666450499999995</v>
      </c>
      <c r="AO21" s="15">
        <f t="shared" si="16"/>
        <v>7.3895497274895409E-4</v>
      </c>
      <c r="AQ21" s="11" t="s">
        <v>6</v>
      </c>
      <c r="AR21" s="23">
        <v>609.55478700000026</v>
      </c>
      <c r="AS21" s="23">
        <f t="shared" si="6"/>
        <v>0.60955478700000021</v>
      </c>
      <c r="AT21" s="14">
        <f t="shared" si="17"/>
        <v>9.1466769677793214E-3</v>
      </c>
      <c r="AU21" s="23">
        <v>6274.3300880000015</v>
      </c>
      <c r="AV21" s="23">
        <f t="shared" si="7"/>
        <v>6.2743300880000019</v>
      </c>
      <c r="AW21" s="15">
        <f t="shared" si="18"/>
        <v>2.5788327755639647E-3</v>
      </c>
      <c r="AZ21" s="11" t="s">
        <v>6</v>
      </c>
      <c r="BA21" s="23">
        <f t="shared" si="19"/>
        <v>994.39651700000024</v>
      </c>
      <c r="BB21" s="23">
        <f t="shared" si="19"/>
        <v>0.9943965170000002</v>
      </c>
      <c r="BC21" s="14">
        <f t="shared" si="20"/>
        <v>2.2179934200652193E-3</v>
      </c>
      <c r="BD21" s="23">
        <f t="shared" si="21"/>
        <v>10119.822472000002</v>
      </c>
      <c r="BE21" s="23">
        <f t="shared" si="21"/>
        <v>10.119822472000003</v>
      </c>
      <c r="BF21" s="15">
        <f t="shared" si="22"/>
        <v>1.3402224899800115E-3</v>
      </c>
    </row>
    <row r="22" spans="3:58" x14ac:dyDescent="0.25">
      <c r="C22" s="22"/>
      <c r="D22" s="23"/>
      <c r="E22" s="24"/>
      <c r="F22" s="14"/>
      <c r="G22" s="23"/>
      <c r="H22" s="23"/>
      <c r="I22" s="15"/>
      <c r="K22" s="22"/>
      <c r="L22" s="23"/>
      <c r="M22" s="24"/>
      <c r="N22" s="14"/>
      <c r="O22" s="23"/>
      <c r="P22" s="24"/>
      <c r="Q22" s="15"/>
      <c r="S22" s="11" t="s">
        <v>7</v>
      </c>
      <c r="T22" s="23">
        <v>12.788731</v>
      </c>
      <c r="U22" s="23">
        <f t="shared" si="0"/>
        <v>1.2788731000000001E-2</v>
      </c>
      <c r="V22" s="14">
        <f t="shared" si="11"/>
        <v>4.8844755695980405E-4</v>
      </c>
      <c r="W22" s="23">
        <v>144.074727</v>
      </c>
      <c r="X22" s="23">
        <f t="shared" si="1"/>
        <v>0.14407472699999999</v>
      </c>
      <c r="Y22" s="15">
        <f t="shared" si="12"/>
        <v>9.6269311587001991E-5</v>
      </c>
      <c r="AA22" s="11" t="s">
        <v>7</v>
      </c>
      <c r="AB22" s="23">
        <v>8.9148420000000002</v>
      </c>
      <c r="AC22" s="23">
        <f t="shared" si="28"/>
        <v>8.9148420000000009E-3</v>
      </c>
      <c r="AD22" s="14">
        <f t="shared" si="29"/>
        <v>8.6559358130580322E-5</v>
      </c>
      <c r="AE22" s="23">
        <v>39.301582000000003</v>
      </c>
      <c r="AF22" s="23">
        <f t="shared" si="30"/>
        <v>3.9301582000000002E-2</v>
      </c>
      <c r="AG22" s="15">
        <f t="shared" si="31"/>
        <v>3.0896692062842848E-5</v>
      </c>
      <c r="AI22" s="11" t="s">
        <v>7</v>
      </c>
      <c r="AJ22" s="23">
        <v>20.768794999999997</v>
      </c>
      <c r="AK22" s="23">
        <f t="shared" si="4"/>
        <v>2.0768794999999996E-2</v>
      </c>
      <c r="AL22" s="14">
        <f t="shared" si="15"/>
        <v>2.0598563153490689E-4</v>
      </c>
      <c r="AM22" s="23">
        <v>60.719592999999989</v>
      </c>
      <c r="AN22" s="23">
        <f t="shared" si="5"/>
        <v>6.0719592999999988E-2</v>
      </c>
      <c r="AO22" s="15">
        <f t="shared" si="16"/>
        <v>1.1311585641029963E-4</v>
      </c>
      <c r="AQ22" s="11" t="s">
        <v>7</v>
      </c>
      <c r="AR22" s="23">
        <v>1138.3005940000003</v>
      </c>
      <c r="AS22" s="23">
        <f t="shared" si="6"/>
        <v>1.1383005940000002</v>
      </c>
      <c r="AT22" s="14">
        <f t="shared" si="17"/>
        <v>1.7080774439967309E-2</v>
      </c>
      <c r="AU22" s="23">
        <v>10861.090755000001</v>
      </c>
      <c r="AV22" s="23">
        <f t="shared" si="7"/>
        <v>10.861090755000001</v>
      </c>
      <c r="AW22" s="15">
        <f t="shared" si="18"/>
        <v>4.4640521656546875E-3</v>
      </c>
      <c r="AZ22" s="11" t="s">
        <v>7</v>
      </c>
      <c r="BA22" s="23">
        <f t="shared" si="19"/>
        <v>1180.7729620000002</v>
      </c>
      <c r="BB22" s="23">
        <f t="shared" si="19"/>
        <v>1.1807729620000003</v>
      </c>
      <c r="BC22" s="14">
        <f t="shared" si="20"/>
        <v>2.6337045791431702E-3</v>
      </c>
      <c r="BD22" s="23">
        <f t="shared" si="21"/>
        <v>11105.186657</v>
      </c>
      <c r="BE22" s="23">
        <f t="shared" si="21"/>
        <v>11.105186657000001</v>
      </c>
      <c r="BF22" s="15">
        <f t="shared" si="22"/>
        <v>1.4707195659130865E-3</v>
      </c>
    </row>
    <row r="23" spans="3:58" x14ac:dyDescent="0.25">
      <c r="C23" s="22" t="s">
        <v>10</v>
      </c>
      <c r="D23" s="23">
        <v>1.5520579999999999</v>
      </c>
      <c r="E23" s="24">
        <f>D23/1000</f>
        <v>1.552058E-3</v>
      </c>
      <c r="F23" s="14">
        <f t="shared" si="8"/>
        <v>1.9641156520381295E-5</v>
      </c>
      <c r="G23" s="23">
        <v>6.4323370000000004</v>
      </c>
      <c r="H23" s="23">
        <f>G23/1000</f>
        <v>6.4323370000000006E-3</v>
      </c>
      <c r="I23" s="15">
        <f>G23/$G$4</f>
        <v>9.2939999057908453E-6</v>
      </c>
      <c r="K23" s="22" t="s">
        <v>10</v>
      </c>
      <c r="L23" s="23">
        <v>14.730473999999999</v>
      </c>
      <c r="M23" s="24">
        <f>L23/1000</f>
        <v>1.4730473999999999E-2</v>
      </c>
      <c r="N23" s="14">
        <f t="shared" si="9"/>
        <v>2.0270709723375148E-4</v>
      </c>
      <c r="O23" s="23">
        <v>56.088763</v>
      </c>
      <c r="P23" s="24">
        <f>O23/1000</f>
        <v>5.6088763E-2</v>
      </c>
      <c r="Q23" s="15">
        <f t="shared" si="10"/>
        <v>5.0063960057162253E-5</v>
      </c>
      <c r="S23" s="11" t="s">
        <v>10</v>
      </c>
      <c r="T23" s="23">
        <v>220.488044</v>
      </c>
      <c r="U23" s="23">
        <f t="shared" si="0"/>
        <v>0.22048804399999999</v>
      </c>
      <c r="V23" s="14">
        <f t="shared" si="11"/>
        <v>8.4212300994247029E-3</v>
      </c>
      <c r="W23" s="23">
        <v>1461.7007300000002</v>
      </c>
      <c r="X23" s="23">
        <f t="shared" si="1"/>
        <v>1.4617007300000002</v>
      </c>
      <c r="Y23" s="15">
        <f t="shared" si="12"/>
        <v>9.7669401118017241E-4</v>
      </c>
      <c r="AA23" s="11" t="s">
        <v>10</v>
      </c>
      <c r="AB23" s="23">
        <v>2.3841760000000001</v>
      </c>
      <c r="AC23" s="23">
        <f t="shared" si="28"/>
        <v>2.384176E-3</v>
      </c>
      <c r="AD23" s="14">
        <f t="shared" si="29"/>
        <v>2.3149344007480388E-5</v>
      </c>
      <c r="AE23" s="23">
        <v>10.115468999999999</v>
      </c>
      <c r="AF23" s="23">
        <f t="shared" si="30"/>
        <v>1.0115468999999998E-2</v>
      </c>
      <c r="AG23" s="15">
        <f t="shared" si="31"/>
        <v>7.9522124774578502E-6</v>
      </c>
      <c r="AI23" s="11" t="s">
        <v>10</v>
      </c>
      <c r="AJ23" s="23">
        <v>121.01950100000002</v>
      </c>
      <c r="AK23" s="23">
        <f t="shared" si="4"/>
        <v>0.12101950100000002</v>
      </c>
      <c r="AL23" s="14">
        <f t="shared" si="15"/>
        <v>1.2002756222267254E-3</v>
      </c>
      <c r="AM23" s="23">
        <v>375.99134900000007</v>
      </c>
      <c r="AN23" s="23">
        <f t="shared" si="5"/>
        <v>0.37599134900000009</v>
      </c>
      <c r="AO23" s="15">
        <f t="shared" si="16"/>
        <v>7.0044249876640102E-4</v>
      </c>
      <c r="AQ23" s="11" t="s">
        <v>10</v>
      </c>
      <c r="AR23" s="23">
        <v>380.27331700000008</v>
      </c>
      <c r="AS23" s="23">
        <f t="shared" si="6"/>
        <v>0.38027331700000006</v>
      </c>
      <c r="AT23" s="14">
        <f t="shared" si="17"/>
        <v>5.7061928874080738E-3</v>
      </c>
      <c r="AU23" s="23">
        <v>3126.2791819999989</v>
      </c>
      <c r="AV23" s="23">
        <f t="shared" si="7"/>
        <v>3.1262791819999989</v>
      </c>
      <c r="AW23" s="15">
        <f t="shared" si="18"/>
        <v>1.2849421543065136E-3</v>
      </c>
      <c r="AZ23" s="11" t="s">
        <v>10</v>
      </c>
      <c r="BA23" s="23">
        <f t="shared" si="19"/>
        <v>740.44757000000004</v>
      </c>
      <c r="BB23" s="23">
        <f t="shared" si="19"/>
        <v>0.74044757000000005</v>
      </c>
      <c r="BC23" s="14">
        <f t="shared" si="20"/>
        <v>1.6515623396569888E-3</v>
      </c>
      <c r="BD23" s="23">
        <f t="shared" si="21"/>
        <v>5036.607829999999</v>
      </c>
      <c r="BE23" s="23">
        <f t="shared" si="21"/>
        <v>5.0366078299999995</v>
      </c>
      <c r="BF23" s="15">
        <f t="shared" si="22"/>
        <v>6.670250496638772E-4</v>
      </c>
    </row>
    <row r="24" spans="3:58" x14ac:dyDescent="0.25">
      <c r="C24" s="22"/>
      <c r="D24" s="23"/>
      <c r="E24" s="24"/>
      <c r="F24" s="14"/>
      <c r="G24" s="23"/>
      <c r="H24" s="23"/>
      <c r="I24" s="15"/>
      <c r="K24" s="22"/>
      <c r="L24" s="23"/>
      <c r="M24" s="24"/>
      <c r="N24" s="14"/>
      <c r="O24" s="23"/>
      <c r="P24" s="24"/>
      <c r="Q24" s="15"/>
      <c r="S24" s="11" t="s">
        <v>9</v>
      </c>
      <c r="T24" s="23">
        <v>168.64750000000004</v>
      </c>
      <c r="U24" s="23">
        <f t="shared" si="0"/>
        <v>0.16864750000000003</v>
      </c>
      <c r="V24" s="14">
        <f t="shared" si="11"/>
        <v>6.4412535819526251E-3</v>
      </c>
      <c r="W24" s="23">
        <v>10349.444713000001</v>
      </c>
      <c r="X24" s="23">
        <f t="shared" si="1"/>
        <v>10.349444713</v>
      </c>
      <c r="Y24" s="15">
        <f t="shared" si="12"/>
        <v>6.9153968817046415E-3</v>
      </c>
      <c r="AA24" s="11" t="s">
        <v>9</v>
      </c>
      <c r="AB24" s="23">
        <v>44.165754000000007</v>
      </c>
      <c r="AC24" s="23">
        <f t="shared" si="2"/>
        <v>4.4165754000000008E-2</v>
      </c>
      <c r="AD24" s="14">
        <f t="shared" si="13"/>
        <v>4.2883085506093221E-4</v>
      </c>
      <c r="AE24" s="23">
        <v>470.26086100000003</v>
      </c>
      <c r="AF24" s="23">
        <f t="shared" si="3"/>
        <v>0.47026086100000003</v>
      </c>
      <c r="AG24" s="15">
        <f t="shared" si="14"/>
        <v>3.6969262488019801E-4</v>
      </c>
      <c r="AI24" s="11" t="s">
        <v>9</v>
      </c>
      <c r="AJ24" s="23">
        <v>693.32770700000003</v>
      </c>
      <c r="AK24" s="23">
        <f t="shared" si="4"/>
        <v>0.69332770700000002</v>
      </c>
      <c r="AL24" s="14">
        <f t="shared" si="15"/>
        <v>6.8764483248567824E-3</v>
      </c>
      <c r="AM24" s="23">
        <v>2506.8202929999998</v>
      </c>
      <c r="AN24" s="23">
        <f t="shared" si="5"/>
        <v>2.5068202929999996</v>
      </c>
      <c r="AO24" s="15">
        <f t="shared" si="16"/>
        <v>4.6700102932082117E-3</v>
      </c>
      <c r="AQ24" s="11" t="s">
        <v>9</v>
      </c>
      <c r="AR24" s="23">
        <v>1323.175068</v>
      </c>
      <c r="AS24" s="23">
        <f t="shared" si="6"/>
        <v>1.3231750680000001</v>
      </c>
      <c r="AT24" s="14">
        <f t="shared" si="17"/>
        <v>1.9854909151612372E-2</v>
      </c>
      <c r="AU24" s="23">
        <v>56875.553136999988</v>
      </c>
      <c r="AV24" s="23">
        <f t="shared" si="7"/>
        <v>56.87555313699999</v>
      </c>
      <c r="AW24" s="15">
        <f t="shared" si="18"/>
        <v>2.3376605709435765E-2</v>
      </c>
      <c r="AZ24" s="11" t="s">
        <v>9</v>
      </c>
      <c r="BA24" s="23">
        <f t="shared" si="19"/>
        <v>2229.3160290000001</v>
      </c>
      <c r="BB24" s="23">
        <f t="shared" si="19"/>
        <v>2.229316029</v>
      </c>
      <c r="BC24" s="14">
        <f t="shared" si="20"/>
        <v>4.9724714427654441E-3</v>
      </c>
      <c r="BD24" s="23">
        <f t="shared" si="21"/>
        <v>70202.079003999985</v>
      </c>
      <c r="BE24" s="23">
        <f t="shared" si="21"/>
        <v>70.202079003999984</v>
      </c>
      <c r="BF24" s="15">
        <f t="shared" si="22"/>
        <v>9.2972387000697914E-3</v>
      </c>
    </row>
    <row r="25" spans="3:58" x14ac:dyDescent="0.25">
      <c r="C25" s="22"/>
      <c r="D25" s="23"/>
      <c r="E25" s="24"/>
      <c r="F25" s="14"/>
      <c r="G25" s="23"/>
      <c r="H25" s="23"/>
      <c r="I25" s="15"/>
      <c r="K25" s="22"/>
      <c r="L25" s="23"/>
      <c r="M25" s="24"/>
      <c r="N25" s="14"/>
      <c r="O25" s="23"/>
      <c r="P25" s="24"/>
      <c r="Q25" s="15"/>
      <c r="S25" s="11"/>
      <c r="T25" s="23"/>
      <c r="U25" s="23"/>
      <c r="V25" s="14"/>
      <c r="W25" s="23"/>
      <c r="X25" s="23"/>
      <c r="Y25" s="15"/>
      <c r="AA25" s="11" t="s">
        <v>14</v>
      </c>
      <c r="AB25" s="23">
        <v>6.5640980000000004</v>
      </c>
      <c r="AC25" s="23">
        <f t="shared" si="2"/>
        <v>6.5640980000000008E-3</v>
      </c>
      <c r="AD25" s="14">
        <f t="shared" si="13"/>
        <v>6.3734624751198742E-5</v>
      </c>
      <c r="AE25" s="23">
        <v>66.206912000000003</v>
      </c>
      <c r="AF25" s="23">
        <f t="shared" si="3"/>
        <v>6.6206912000000007E-2</v>
      </c>
      <c r="AG25" s="15">
        <f t="shared" si="14"/>
        <v>5.2048148405215207E-5</v>
      </c>
      <c r="AI25" s="11"/>
      <c r="AJ25" s="23"/>
      <c r="AK25" s="23"/>
      <c r="AL25" s="14"/>
      <c r="AM25" s="23"/>
      <c r="AN25" s="23"/>
      <c r="AO25" s="15"/>
      <c r="AQ25" s="11" t="s">
        <v>14</v>
      </c>
      <c r="AR25" s="23">
        <v>17.600017999999999</v>
      </c>
      <c r="AS25" s="23">
        <f t="shared" si="6"/>
        <v>1.7600017999999999E-2</v>
      </c>
      <c r="AT25" s="14">
        <f t="shared" si="17"/>
        <v>2.640971455008873E-4</v>
      </c>
      <c r="AU25" s="23">
        <v>328.633802</v>
      </c>
      <c r="AV25" s="23">
        <f t="shared" si="7"/>
        <v>0.32863380200000003</v>
      </c>
      <c r="AW25" s="15">
        <f t="shared" si="18"/>
        <v>1.3507284568541785E-4</v>
      </c>
      <c r="AZ25" s="11" t="s">
        <v>14</v>
      </c>
      <c r="BA25" s="23">
        <f t="shared" si="19"/>
        <v>24.164116</v>
      </c>
      <c r="BB25" s="23">
        <f t="shared" si="19"/>
        <v>2.4164115999999999E-2</v>
      </c>
      <c r="BC25" s="14">
        <f t="shared" si="20"/>
        <v>5.3897866065929383E-5</v>
      </c>
      <c r="BD25" s="23">
        <f t="shared" si="21"/>
        <v>394.84071399999999</v>
      </c>
      <c r="BE25" s="23">
        <f t="shared" si="21"/>
        <v>0.39484071400000004</v>
      </c>
      <c r="BF25" s="15">
        <f t="shared" si="22"/>
        <v>5.2290878256679908E-5</v>
      </c>
    </row>
    <row r="26" spans="3:58" x14ac:dyDescent="0.25">
      <c r="C26" s="22" t="s">
        <v>20</v>
      </c>
      <c r="D26" s="23">
        <v>5.6525800000000004</v>
      </c>
      <c r="E26" s="24">
        <f>D26/1000</f>
        <v>5.6525800000000008E-3</v>
      </c>
      <c r="F26" s="14">
        <f t="shared" si="8"/>
        <v>7.153289923699817E-5</v>
      </c>
      <c r="G26" s="23">
        <v>290.11416700000001</v>
      </c>
      <c r="H26" s="23">
        <f>G26/1000</f>
        <v>0.29011416700000003</v>
      </c>
      <c r="I26" s="15">
        <f>G26/$G$4</f>
        <v>4.1918217916234635E-4</v>
      </c>
      <c r="K26" s="22" t="s">
        <v>20</v>
      </c>
      <c r="L26" s="23">
        <v>1245.0124940000001</v>
      </c>
      <c r="M26" s="24">
        <f>L26/1000</f>
        <v>1.245012494</v>
      </c>
      <c r="N26" s="14">
        <f t="shared" si="9"/>
        <v>1.7132705212235089E-2</v>
      </c>
      <c r="O26" s="23">
        <v>29649.322188999999</v>
      </c>
      <c r="P26" s="24">
        <f>O26/1000</f>
        <v>29.649322188999999</v>
      </c>
      <c r="Q26" s="15">
        <f t="shared" si="10"/>
        <v>2.6464525198960625E-2</v>
      </c>
      <c r="S26" s="11" t="s">
        <v>20</v>
      </c>
      <c r="T26" s="23">
        <v>271.27750300000002</v>
      </c>
      <c r="U26" s="23">
        <f t="shared" si="0"/>
        <v>0.27127750300000003</v>
      </c>
      <c r="V26" s="14">
        <f t="shared" si="11"/>
        <v>1.0361061906650936E-2</v>
      </c>
      <c r="W26" s="23">
        <v>8653.0672580000009</v>
      </c>
      <c r="X26" s="23">
        <f t="shared" si="1"/>
        <v>8.6530672580000001</v>
      </c>
      <c r="Y26" s="15">
        <f t="shared" si="12"/>
        <v>5.7818941974721707E-3</v>
      </c>
      <c r="AA26" s="11" t="s">
        <v>20</v>
      </c>
      <c r="AB26" s="23">
        <v>4917.9072939999996</v>
      </c>
      <c r="AC26" s="23">
        <f t="shared" si="2"/>
        <v>4.9179072939999999</v>
      </c>
      <c r="AD26" s="14">
        <f t="shared" si="13"/>
        <v>4.7750806880743277E-2</v>
      </c>
      <c r="AE26" s="23">
        <v>117111.83928300001</v>
      </c>
      <c r="AF26" s="23">
        <f t="shared" si="3"/>
        <v>117.11183928300001</v>
      </c>
      <c r="AG26" s="15">
        <f t="shared" si="14"/>
        <v>9.2066737548630817E-2</v>
      </c>
      <c r="AI26" s="11" t="s">
        <v>20</v>
      </c>
      <c r="AJ26" s="23">
        <v>277.49540999999999</v>
      </c>
      <c r="AK26" s="23">
        <f t="shared" si="4"/>
        <v>0.27749541</v>
      </c>
      <c r="AL26" s="14">
        <f t="shared" si="15"/>
        <v>2.7522091328306686E-3</v>
      </c>
      <c r="AM26" s="23">
        <v>5128.2935200000002</v>
      </c>
      <c r="AN26" s="23">
        <f t="shared" si="5"/>
        <v>5.1282935200000006</v>
      </c>
      <c r="AO26" s="15">
        <f t="shared" si="16"/>
        <v>9.5536100421191924E-3</v>
      </c>
      <c r="AQ26" s="11" t="s">
        <v>20</v>
      </c>
      <c r="AR26" s="23">
        <v>427.12367599999999</v>
      </c>
      <c r="AS26" s="23">
        <f t="shared" si="6"/>
        <v>0.42712367600000001</v>
      </c>
      <c r="AT26" s="14">
        <f t="shared" si="17"/>
        <v>6.4092061500985887E-3</v>
      </c>
      <c r="AU26" s="23">
        <v>18406.589841999998</v>
      </c>
      <c r="AV26" s="23">
        <f t="shared" si="7"/>
        <v>18.406589841999999</v>
      </c>
      <c r="AW26" s="15">
        <f t="shared" si="18"/>
        <v>7.565352237635146E-3</v>
      </c>
      <c r="AZ26" s="11" t="s">
        <v>20</v>
      </c>
      <c r="BA26" s="23">
        <f t="shared" si="19"/>
        <v>7144.468957</v>
      </c>
      <c r="BB26" s="23">
        <f t="shared" si="19"/>
        <v>7.144468957</v>
      </c>
      <c r="BC26" s="14">
        <f t="shared" si="20"/>
        <v>1.5935680450986752E-2</v>
      </c>
      <c r="BD26" s="23">
        <f t="shared" si="21"/>
        <v>179239.22625900002</v>
      </c>
      <c r="BE26" s="23">
        <f t="shared" si="21"/>
        <v>179.23922625899999</v>
      </c>
      <c r="BF26" s="15">
        <f t="shared" si="22"/>
        <v>2.3737614250010891E-2</v>
      </c>
    </row>
    <row r="27" spans="3:58" x14ac:dyDescent="0.25">
      <c r="C27" s="22" t="s">
        <v>17</v>
      </c>
      <c r="D27" s="23">
        <v>44885.613269000023</v>
      </c>
      <c r="E27" s="24">
        <f>D27/1000</f>
        <v>44.885613269000025</v>
      </c>
      <c r="F27" s="14">
        <f t="shared" si="8"/>
        <v>0.56802346028932749</v>
      </c>
      <c r="G27" s="23">
        <v>253441.56954799994</v>
      </c>
      <c r="H27" s="23">
        <f>G27/1000</f>
        <v>253.44156954799993</v>
      </c>
      <c r="I27" s="15">
        <f>G27/$G$4</f>
        <v>0.36619442101721278</v>
      </c>
      <c r="K27" s="22" t="s">
        <v>17</v>
      </c>
      <c r="L27" s="23">
        <v>41252.641272000008</v>
      </c>
      <c r="M27" s="24">
        <f>L27/1000</f>
        <v>41.252641272000005</v>
      </c>
      <c r="N27" s="14">
        <f t="shared" si="9"/>
        <v>0.56768052171792804</v>
      </c>
      <c r="O27" s="23">
        <v>289684.07352499996</v>
      </c>
      <c r="P27" s="24">
        <f>O27/1000</f>
        <v>289.68407352499997</v>
      </c>
      <c r="Q27" s="15">
        <f t="shared" si="10"/>
        <v>0.25856751175189319</v>
      </c>
      <c r="S27" s="11" t="s">
        <v>17</v>
      </c>
      <c r="T27" s="23">
        <v>7230.673622000003</v>
      </c>
      <c r="U27" s="23">
        <f t="shared" si="0"/>
        <v>7.230673622000003</v>
      </c>
      <c r="V27" s="14">
        <f t="shared" si="11"/>
        <v>0.2761653885627588</v>
      </c>
      <c r="W27" s="23">
        <v>79238.560657000009</v>
      </c>
      <c r="X27" s="23">
        <f t="shared" si="1"/>
        <v>79.238560657000008</v>
      </c>
      <c r="Y27" s="15">
        <f t="shared" si="12"/>
        <v>5.29464247091323E-2</v>
      </c>
      <c r="AA27" s="11" t="s">
        <v>17</v>
      </c>
      <c r="AB27" s="23">
        <v>46725.405723999975</v>
      </c>
      <c r="AC27" s="23">
        <f t="shared" si="2"/>
        <v>46.725405723999977</v>
      </c>
      <c r="AD27" s="14">
        <f t="shared" si="13"/>
        <v>0.4536839943837907</v>
      </c>
      <c r="AE27" s="23">
        <v>345726.88450699998</v>
      </c>
      <c r="AF27" s="23">
        <f t="shared" si="3"/>
        <v>345.72688450699997</v>
      </c>
      <c r="AG27" s="15">
        <f t="shared" si="14"/>
        <v>0.27179102073954203</v>
      </c>
      <c r="AI27" s="11" t="s">
        <v>17</v>
      </c>
      <c r="AJ27" s="23">
        <v>42190.983285000009</v>
      </c>
      <c r="AK27" s="23">
        <f t="shared" si="4"/>
        <v>42.190983285000009</v>
      </c>
      <c r="AL27" s="14">
        <f t="shared" si="15"/>
        <v>0.4184516404076129</v>
      </c>
      <c r="AM27" s="23">
        <v>223512.0109719999</v>
      </c>
      <c r="AN27" s="23">
        <f t="shared" si="5"/>
        <v>223.5120109719999</v>
      </c>
      <c r="AO27" s="15">
        <f t="shared" si="16"/>
        <v>0.41638540856303269</v>
      </c>
      <c r="AQ27" s="11" t="s">
        <v>17</v>
      </c>
      <c r="AR27" s="23">
        <v>18790.235567999993</v>
      </c>
      <c r="AS27" s="23">
        <f t="shared" si="6"/>
        <v>18.790235567999993</v>
      </c>
      <c r="AT27" s="14">
        <f t="shared" si="17"/>
        <v>0.28195696031663392</v>
      </c>
      <c r="AU27" s="23">
        <v>268212.01897699991</v>
      </c>
      <c r="AV27" s="23">
        <f t="shared" si="7"/>
        <v>268.2120189769999</v>
      </c>
      <c r="AW27" s="15">
        <f t="shared" si="18"/>
        <v>0.11023869251968997</v>
      </c>
      <c r="AZ27" s="11" t="s">
        <v>17</v>
      </c>
      <c r="BA27" s="23">
        <f t="shared" si="19"/>
        <v>201075.55274000001</v>
      </c>
      <c r="BB27" s="23">
        <f t="shared" si="19"/>
        <v>201.07555274000001</v>
      </c>
      <c r="BC27" s="14">
        <f t="shared" si="20"/>
        <v>0.44849740047238812</v>
      </c>
      <c r="BD27" s="23">
        <f t="shared" si="21"/>
        <v>1459815.1181859998</v>
      </c>
      <c r="BE27" s="23">
        <f t="shared" si="21"/>
        <v>1459.8151181859996</v>
      </c>
      <c r="BF27" s="15">
        <f t="shared" si="22"/>
        <v>0.19333116346842821</v>
      </c>
    </row>
    <row r="28" spans="3:58" x14ac:dyDescent="0.25">
      <c r="C28" s="22" t="s">
        <v>18</v>
      </c>
      <c r="D28" s="23">
        <v>10058.812694999999</v>
      </c>
      <c r="E28" s="24">
        <f>D28/1000</f>
        <v>10.058812694999999</v>
      </c>
      <c r="F28" s="14">
        <f t="shared" si="8"/>
        <v>0.12729338372128707</v>
      </c>
      <c r="G28" s="23">
        <v>72453.354621999984</v>
      </c>
      <c r="H28" s="23">
        <f>G28/1000</f>
        <v>72.453354621999978</v>
      </c>
      <c r="I28" s="15">
        <f>G28/$G$4</f>
        <v>0.10468690788916976</v>
      </c>
      <c r="K28" s="22" t="s">
        <v>18</v>
      </c>
      <c r="L28" s="23">
        <v>3429.1734530000022</v>
      </c>
      <c r="M28" s="24">
        <f>L28/1000</f>
        <v>3.429173453000002</v>
      </c>
      <c r="N28" s="14">
        <f t="shared" si="9"/>
        <v>4.7189099045195068E-2</v>
      </c>
      <c r="O28" s="23">
        <v>62759.065835000016</v>
      </c>
      <c r="P28" s="24">
        <f>O28/1000</f>
        <v>62.759065835000015</v>
      </c>
      <c r="Q28" s="15">
        <f t="shared" si="10"/>
        <v>5.6017768927944744E-2</v>
      </c>
      <c r="S28" s="11" t="s">
        <v>18</v>
      </c>
      <c r="T28" s="23">
        <v>872.91511799999978</v>
      </c>
      <c r="U28" s="23">
        <f t="shared" si="0"/>
        <v>0.87291511799999977</v>
      </c>
      <c r="V28" s="14">
        <f t="shared" si="11"/>
        <v>3.3339762703616098E-2</v>
      </c>
      <c r="W28" s="23">
        <v>23409.303135000006</v>
      </c>
      <c r="X28" s="23">
        <f t="shared" si="1"/>
        <v>23.409303135000005</v>
      </c>
      <c r="Y28" s="15">
        <f t="shared" si="12"/>
        <v>1.5641865471227985E-2</v>
      </c>
      <c r="AA28" s="11" t="s">
        <v>18</v>
      </c>
      <c r="AB28" s="23">
        <v>6419.1435250000004</v>
      </c>
      <c r="AC28" s="23">
        <f t="shared" si="2"/>
        <v>6.4191435250000008</v>
      </c>
      <c r="AD28" s="14">
        <f t="shared" si="13"/>
        <v>6.2327177898617928E-2</v>
      </c>
      <c r="AE28" s="23">
        <v>122412.76665700009</v>
      </c>
      <c r="AF28" s="23">
        <f t="shared" si="3"/>
        <v>122.41276665700009</v>
      </c>
      <c r="AG28" s="15">
        <f t="shared" si="14"/>
        <v>9.6234028339163752E-2</v>
      </c>
      <c r="AI28" s="11" t="s">
        <v>18</v>
      </c>
      <c r="AJ28" s="23">
        <v>1858.637203</v>
      </c>
      <c r="AK28" s="23">
        <f t="shared" si="4"/>
        <v>1.858637203</v>
      </c>
      <c r="AL28" s="14">
        <f t="shared" si="15"/>
        <v>1.8434028457319167E-2</v>
      </c>
      <c r="AM28" s="23">
        <v>22676.716651999988</v>
      </c>
      <c r="AN28" s="23">
        <f t="shared" si="5"/>
        <v>22.676716651999989</v>
      </c>
      <c r="AO28" s="15">
        <f t="shared" si="16"/>
        <v>4.2244950895251911E-2</v>
      </c>
      <c r="AQ28" s="11" t="s">
        <v>18</v>
      </c>
      <c r="AR28" s="23">
        <v>2087.9847649999988</v>
      </c>
      <c r="AS28" s="23">
        <f t="shared" si="6"/>
        <v>2.087984764999999</v>
      </c>
      <c r="AT28" s="14">
        <f t="shared" si="17"/>
        <v>3.1331264336538787E-2</v>
      </c>
      <c r="AU28" s="23">
        <v>73118.993705000088</v>
      </c>
      <c r="AV28" s="23">
        <f t="shared" si="7"/>
        <v>73.118993705000094</v>
      </c>
      <c r="AW28" s="15">
        <f t="shared" si="18"/>
        <v>3.0052874942512811E-2</v>
      </c>
      <c r="AZ28" s="11" t="s">
        <v>18</v>
      </c>
      <c r="BA28" s="23">
        <f t="shared" si="19"/>
        <v>24726.666758999996</v>
      </c>
      <c r="BB28" s="23">
        <f t="shared" si="19"/>
        <v>24.726666759</v>
      </c>
      <c r="BC28" s="14">
        <f t="shared" si="20"/>
        <v>5.5152631001831397E-2</v>
      </c>
      <c r="BD28" s="23">
        <f t="shared" si="21"/>
        <v>376830.20060600014</v>
      </c>
      <c r="BE28" s="23">
        <f t="shared" si="21"/>
        <v>376.83020060600018</v>
      </c>
      <c r="BF28" s="15">
        <f t="shared" si="22"/>
        <v>4.9905649150782917E-2</v>
      </c>
    </row>
    <row r="29" spans="3:58" x14ac:dyDescent="0.25">
      <c r="C29" s="22" t="s">
        <v>19</v>
      </c>
      <c r="D29" s="23">
        <v>4331.1643219999978</v>
      </c>
      <c r="E29" s="24">
        <f>D29/1000</f>
        <v>4.3311643219999976</v>
      </c>
      <c r="F29" s="14">
        <f t="shared" si="8"/>
        <v>5.4810500872965504E-2</v>
      </c>
      <c r="G29" s="23">
        <v>40589.138640999998</v>
      </c>
      <c r="H29" s="23">
        <f>G29/1000</f>
        <v>40.589138640999998</v>
      </c>
      <c r="I29" s="15">
        <f>G29/$G$4</f>
        <v>5.8646717469185074E-2</v>
      </c>
      <c r="K29" s="22" t="s">
        <v>19</v>
      </c>
      <c r="L29" s="23">
        <v>4234.3361669999977</v>
      </c>
      <c r="M29" s="24">
        <f>L29/1000</f>
        <v>4.2343361669999977</v>
      </c>
      <c r="N29" s="14">
        <f t="shared" si="9"/>
        <v>5.8269000245644444E-2</v>
      </c>
      <c r="O29" s="23">
        <v>50463.290007000032</v>
      </c>
      <c r="P29" s="24">
        <f>O29/1000</f>
        <v>50.463290007000033</v>
      </c>
      <c r="Q29" s="15">
        <f t="shared" si="10"/>
        <v>4.5042750100647518E-2</v>
      </c>
      <c r="S29" s="11" t="s">
        <v>19</v>
      </c>
      <c r="T29" s="23">
        <v>298.66969499999993</v>
      </c>
      <c r="U29" s="23">
        <f t="shared" si="0"/>
        <v>0.29866969499999996</v>
      </c>
      <c r="V29" s="14">
        <f t="shared" si="11"/>
        <v>1.1407268075361016E-2</v>
      </c>
      <c r="W29" s="23">
        <v>6385.443220000001</v>
      </c>
      <c r="X29" s="23">
        <f t="shared" si="1"/>
        <v>6.3854432200000009</v>
      </c>
      <c r="Y29" s="15">
        <f t="shared" si="12"/>
        <v>4.2666901806261235E-3</v>
      </c>
      <c r="AA29" s="11" t="s">
        <v>19</v>
      </c>
      <c r="AB29" s="23">
        <v>2224.7820129999996</v>
      </c>
      <c r="AC29" s="23">
        <f t="shared" si="2"/>
        <v>2.2247820129999996</v>
      </c>
      <c r="AD29" s="14">
        <f t="shared" si="13"/>
        <v>2.160169557976915E-2</v>
      </c>
      <c r="AE29" s="23">
        <v>26760.361097000001</v>
      </c>
      <c r="AF29" s="23">
        <f t="shared" si="3"/>
        <v>26.760361097000001</v>
      </c>
      <c r="AG29" s="15">
        <f t="shared" si="14"/>
        <v>2.1037489948992089E-2</v>
      </c>
      <c r="AI29" s="11" t="s">
        <v>19</v>
      </c>
      <c r="AJ29" s="23">
        <v>3127.1342900000009</v>
      </c>
      <c r="AK29" s="23">
        <f t="shared" si="4"/>
        <v>3.1271342900000008</v>
      </c>
      <c r="AL29" s="14">
        <f t="shared" si="15"/>
        <v>3.1015026708102852E-2</v>
      </c>
      <c r="AM29" s="23">
        <v>26038.04631400001</v>
      </c>
      <c r="AN29" s="23">
        <f t="shared" si="5"/>
        <v>26.03804631400001</v>
      </c>
      <c r="AO29" s="15">
        <f t="shared" si="16"/>
        <v>4.8506845361416653E-2</v>
      </c>
      <c r="AQ29" s="11" t="s">
        <v>19</v>
      </c>
      <c r="AR29" s="23">
        <v>2321.2200460000022</v>
      </c>
      <c r="AS29" s="23">
        <f t="shared" si="6"/>
        <v>2.3212200460000023</v>
      </c>
      <c r="AT29" s="14">
        <f t="shared" si="17"/>
        <v>3.4831077344809475E-2</v>
      </c>
      <c r="AU29" s="23">
        <v>61357.647205000074</v>
      </c>
      <c r="AV29" s="23">
        <f t="shared" si="7"/>
        <v>61.357647205000077</v>
      </c>
      <c r="AW29" s="15">
        <f t="shared" si="18"/>
        <v>2.5218805740930099E-2</v>
      </c>
      <c r="AZ29" s="11" t="s">
        <v>19</v>
      </c>
      <c r="BA29" s="23">
        <f t="shared" si="19"/>
        <v>16537.306532999999</v>
      </c>
      <c r="BB29" s="23">
        <f t="shared" si="19"/>
        <v>16.537306532999999</v>
      </c>
      <c r="BC29" s="14">
        <f t="shared" si="20"/>
        <v>3.6886328993241589E-2</v>
      </c>
      <c r="BD29" s="23">
        <f t="shared" si="21"/>
        <v>211593.92648400011</v>
      </c>
      <c r="BE29" s="23">
        <f t="shared" si="21"/>
        <v>211.59392648400012</v>
      </c>
      <c r="BF29" s="15">
        <f t="shared" si="22"/>
        <v>2.8022521126399667E-2</v>
      </c>
    </row>
    <row r="30" spans="3:58" x14ac:dyDescent="0.25">
      <c r="C30" s="22" t="s">
        <v>24</v>
      </c>
      <c r="D30" s="23">
        <v>52.056151</v>
      </c>
      <c r="E30" s="24">
        <f>D30/1000</f>
        <v>5.2056151000000002E-2</v>
      </c>
      <c r="F30" s="14">
        <f t="shared" si="8"/>
        <v>6.5876598016285687E-4</v>
      </c>
      <c r="G30" s="23">
        <v>251.47752100000002</v>
      </c>
      <c r="H30" s="23">
        <f>G30/1000</f>
        <v>0.25147752100000004</v>
      </c>
      <c r="I30" s="15">
        <f>G30/$G$4</f>
        <v>3.633565928654726E-4</v>
      </c>
      <c r="K30" s="22" t="s">
        <v>24</v>
      </c>
      <c r="L30" s="23">
        <v>199.63247000000001</v>
      </c>
      <c r="M30" s="24">
        <f>L30/1000</f>
        <v>0.19963247000000001</v>
      </c>
      <c r="N30" s="14">
        <f t="shared" si="9"/>
        <v>2.7471565753623391E-3</v>
      </c>
      <c r="O30" s="23">
        <v>536.03610999999989</v>
      </c>
      <c r="P30" s="24">
        <f>O30/1000</f>
        <v>0.53603610999999984</v>
      </c>
      <c r="Q30" s="15">
        <f t="shared" si="10"/>
        <v>4.7845751920463328E-4</v>
      </c>
      <c r="S30" s="11" t="s">
        <v>24</v>
      </c>
      <c r="T30" s="23">
        <v>321.43685099999999</v>
      </c>
      <c r="U30" s="23">
        <f t="shared" si="0"/>
        <v>0.32143685099999997</v>
      </c>
      <c r="V30" s="14">
        <f t="shared" si="11"/>
        <v>1.2276827512268617E-2</v>
      </c>
      <c r="W30" s="23">
        <v>2302.20147</v>
      </c>
      <c r="X30" s="23">
        <f t="shared" si="1"/>
        <v>2.30220147</v>
      </c>
      <c r="Y30" s="15">
        <f t="shared" si="12"/>
        <v>1.5383083158747475E-3</v>
      </c>
      <c r="AA30" s="11" t="s">
        <v>24</v>
      </c>
      <c r="AB30" s="23">
        <v>962.67708899999991</v>
      </c>
      <c r="AC30" s="23">
        <f t="shared" si="2"/>
        <v>0.96267708899999993</v>
      </c>
      <c r="AD30" s="14">
        <f t="shared" si="13"/>
        <v>9.3471887567783633E-3</v>
      </c>
      <c r="AE30" s="23">
        <v>2584.8985280000002</v>
      </c>
      <c r="AF30" s="23">
        <f t="shared" si="3"/>
        <v>2.5848985280000001</v>
      </c>
      <c r="AG30" s="15">
        <f t="shared" si="14"/>
        <v>2.0321017569550192E-3</v>
      </c>
      <c r="AI30" s="11" t="s">
        <v>24</v>
      </c>
      <c r="AJ30" s="23">
        <v>595.85838699999999</v>
      </c>
      <c r="AK30" s="23">
        <f t="shared" si="4"/>
        <v>0.59585838700000004</v>
      </c>
      <c r="AL30" s="14">
        <f t="shared" si="15"/>
        <v>5.9097442173012913E-3</v>
      </c>
      <c r="AM30" s="23">
        <v>1795.8859289999998</v>
      </c>
      <c r="AN30" s="23">
        <f t="shared" si="5"/>
        <v>1.7958859289999998</v>
      </c>
      <c r="AO30" s="15">
        <f t="shared" si="16"/>
        <v>3.3455951339140494E-3</v>
      </c>
      <c r="AQ30" s="11" t="s">
        <v>24</v>
      </c>
      <c r="AR30" s="23">
        <v>425.15300299999996</v>
      </c>
      <c r="AS30" s="23">
        <f t="shared" si="6"/>
        <v>0.42515300299999997</v>
      </c>
      <c r="AT30" s="14">
        <f t="shared" si="17"/>
        <v>6.3796352079543428E-3</v>
      </c>
      <c r="AU30" s="23">
        <v>15424.939320000001</v>
      </c>
      <c r="AV30" s="23">
        <f t="shared" si="7"/>
        <v>15.424939320000002</v>
      </c>
      <c r="AW30" s="15">
        <f t="shared" si="18"/>
        <v>6.3398543783310963E-3</v>
      </c>
      <c r="AZ30" s="11" t="s">
        <v>24</v>
      </c>
      <c r="BA30" s="23">
        <f t="shared" si="19"/>
        <v>2556.8139509999996</v>
      </c>
      <c r="BB30" s="23">
        <f t="shared" si="19"/>
        <v>2.5568139510000001</v>
      </c>
      <c r="BC30" s="14">
        <f t="shared" si="20"/>
        <v>5.7029529193825144E-3</v>
      </c>
      <c r="BD30" s="23">
        <f t="shared" si="21"/>
        <v>22895.438878000001</v>
      </c>
      <c r="BE30" s="23">
        <f t="shared" si="21"/>
        <v>22.895438878</v>
      </c>
      <c r="BF30" s="15">
        <f t="shared" si="22"/>
        <v>3.0321660470980561E-3</v>
      </c>
    </row>
    <row r="31" spans="3:58" x14ac:dyDescent="0.25">
      <c r="C31" s="22"/>
      <c r="D31" s="23"/>
      <c r="E31" s="24"/>
      <c r="F31" s="14"/>
      <c r="G31" s="23"/>
      <c r="H31" s="23"/>
      <c r="I31" s="15"/>
      <c r="K31" s="22"/>
      <c r="L31" s="23"/>
      <c r="M31" s="24"/>
      <c r="N31" s="14"/>
      <c r="O31" s="23"/>
      <c r="P31" s="24"/>
      <c r="Q31" s="15"/>
      <c r="S31" s="11" t="s">
        <v>25</v>
      </c>
      <c r="T31" s="23">
        <v>1.8983289999999999</v>
      </c>
      <c r="U31" s="23">
        <f>T31/1000</f>
        <v>1.898329E-3</v>
      </c>
      <c r="V31" s="14">
        <f>T31/$T$4</f>
        <v>7.2504000776617156E-5</v>
      </c>
      <c r="W31" s="23">
        <v>20.681364000000002</v>
      </c>
      <c r="X31" s="23">
        <f>W31/1000</f>
        <v>2.0681364000000001E-2</v>
      </c>
      <c r="Y31" s="15">
        <f>W31/$W$4</f>
        <v>1.3819083446607579E-5</v>
      </c>
      <c r="AA31" s="11" t="s">
        <v>25</v>
      </c>
      <c r="AB31" s="23">
        <v>42.328400000000002</v>
      </c>
      <c r="AC31" s="23">
        <f>AB31/1000</f>
        <v>4.2328400000000002E-2</v>
      </c>
      <c r="AD31" s="14">
        <f>AB31/$AB$4</f>
        <v>4.1099092218285598E-4</v>
      </c>
      <c r="AE31" s="23">
        <v>308.17298800000003</v>
      </c>
      <c r="AF31" s="23">
        <f>AE31/1000</f>
        <v>0.30817298800000004</v>
      </c>
      <c r="AG31" s="15">
        <f>AE31/$AE$4</f>
        <v>2.4226826065989313E-4</v>
      </c>
      <c r="AI31" s="11" t="s">
        <v>25</v>
      </c>
      <c r="AJ31" s="23">
        <v>399.331705</v>
      </c>
      <c r="AK31" s="23">
        <f t="shared" si="4"/>
        <v>0.39933170499999998</v>
      </c>
      <c r="AL31" s="14">
        <f t="shared" si="15"/>
        <v>3.960585746372678E-3</v>
      </c>
      <c r="AM31" s="23">
        <v>1686.6231939999998</v>
      </c>
      <c r="AN31" s="23">
        <f t="shared" si="5"/>
        <v>1.6866231939999998</v>
      </c>
      <c r="AO31" s="15">
        <f t="shared" si="16"/>
        <v>3.1420471976942427E-3</v>
      </c>
      <c r="AQ31" s="11" t="s">
        <v>25</v>
      </c>
      <c r="AR31" s="23">
        <v>5.5623969999999998</v>
      </c>
      <c r="AS31" s="23">
        <f t="shared" si="6"/>
        <v>5.5623970000000002E-3</v>
      </c>
      <c r="AT31" s="14">
        <f t="shared" si="17"/>
        <v>8.3466572013886537E-5</v>
      </c>
      <c r="AU31" s="23">
        <v>74.971389000000002</v>
      </c>
      <c r="AV31" s="23">
        <f t="shared" si="7"/>
        <v>7.4971388999999999E-2</v>
      </c>
      <c r="AW31" s="15">
        <f t="shared" si="18"/>
        <v>3.0814233945473555E-5</v>
      </c>
      <c r="AZ31" s="11" t="s">
        <v>25</v>
      </c>
      <c r="BA31" s="23">
        <f t="shared" si="19"/>
        <v>449.12083099999995</v>
      </c>
      <c r="BB31" s="23">
        <f t="shared" si="19"/>
        <v>0.449120831</v>
      </c>
      <c r="BC31" s="14">
        <f t="shared" si="20"/>
        <v>1.0017603953174578E-3</v>
      </c>
      <c r="BD31" s="23">
        <f t="shared" si="21"/>
        <v>2090.4489349999999</v>
      </c>
      <c r="BE31" s="23">
        <f t="shared" si="21"/>
        <v>2.0904489349999995</v>
      </c>
      <c r="BF31" s="15">
        <f t="shared" si="22"/>
        <v>2.7684938985773178E-4</v>
      </c>
    </row>
    <row r="32" spans="3:58" x14ac:dyDescent="0.25">
      <c r="C32" s="22" t="s">
        <v>26</v>
      </c>
      <c r="D32" s="23">
        <v>1.2953779999999999</v>
      </c>
      <c r="E32" s="24">
        <f>D32/1000</f>
        <v>1.295378E-3</v>
      </c>
      <c r="F32" s="14">
        <f t="shared" si="8"/>
        <v>1.6392893855164227E-5</v>
      </c>
      <c r="G32" s="23">
        <v>0.57433900000000004</v>
      </c>
      <c r="H32" s="23">
        <f>G32/1000</f>
        <v>5.7433899999999999E-4</v>
      </c>
      <c r="I32" s="15">
        <f>G32/$G$4</f>
        <v>8.2985493637724645E-7</v>
      </c>
      <c r="K32" s="22" t="s">
        <v>26</v>
      </c>
      <c r="L32" s="23">
        <v>13.306927</v>
      </c>
      <c r="M32" s="24">
        <f>L32/1000</f>
        <v>1.3306927E-2</v>
      </c>
      <c r="N32" s="14">
        <f t="shared" si="9"/>
        <v>1.8311756602478867E-4</v>
      </c>
      <c r="O32" s="23">
        <v>6.2899849999999997</v>
      </c>
      <c r="P32" s="24">
        <f>O32/1000</f>
        <v>6.2899849999999997E-3</v>
      </c>
      <c r="Q32" s="15">
        <f t="shared" si="10"/>
        <v>5.614343069041292E-6</v>
      </c>
      <c r="S32" s="11"/>
      <c r="T32" s="23"/>
      <c r="U32" s="23"/>
      <c r="V32" s="14"/>
      <c r="W32" s="23"/>
      <c r="X32" s="23"/>
      <c r="Y32" s="15"/>
      <c r="AA32" s="11"/>
      <c r="AB32" s="23"/>
      <c r="AC32" s="23"/>
      <c r="AD32" s="12"/>
      <c r="AE32" s="23"/>
      <c r="AF32" s="23"/>
      <c r="AG32" s="13"/>
      <c r="AI32" s="11" t="s">
        <v>26</v>
      </c>
      <c r="AJ32" s="23">
        <v>20.920224000000001</v>
      </c>
      <c r="AK32" s="23">
        <f t="shared" si="4"/>
        <v>2.0920224000000001E-2</v>
      </c>
      <c r="AL32" s="14">
        <f t="shared" si="15"/>
        <v>2.0748750962642351E-4</v>
      </c>
      <c r="AM32" s="23">
        <v>8.9811999999999994</v>
      </c>
      <c r="AN32" s="23">
        <f t="shared" si="5"/>
        <v>8.9811999999999999E-3</v>
      </c>
      <c r="AO32" s="15">
        <f t="shared" si="16"/>
        <v>1.6731273702578725E-5</v>
      </c>
      <c r="AQ32" s="11" t="s">
        <v>26</v>
      </c>
      <c r="AR32" s="23">
        <v>12.579402</v>
      </c>
      <c r="AS32" s="23">
        <f t="shared" si="6"/>
        <v>1.2579402E-2</v>
      </c>
      <c r="AT32" s="14">
        <f t="shared" si="17"/>
        <v>1.8876027060359558E-4</v>
      </c>
      <c r="AU32" s="23">
        <v>16.026800000000001</v>
      </c>
      <c r="AV32" s="23">
        <f t="shared" si="7"/>
        <v>1.6026800000000001E-2</v>
      </c>
      <c r="AW32" s="15">
        <f t="shared" si="18"/>
        <v>6.5872270900211758E-6</v>
      </c>
      <c r="AZ32" s="11" t="s">
        <v>26</v>
      </c>
      <c r="BA32" s="23">
        <f t="shared" si="19"/>
        <v>48.101931</v>
      </c>
      <c r="BB32" s="23">
        <f t="shared" si="19"/>
        <v>4.8101931000000001E-2</v>
      </c>
      <c r="BC32" s="14">
        <f t="shared" si="20"/>
        <v>1.0729096957449537E-4</v>
      </c>
      <c r="BD32" s="23">
        <f t="shared" si="21"/>
        <v>31.872323999999999</v>
      </c>
      <c r="BE32" s="23">
        <f t="shared" si="21"/>
        <v>3.1872324E-2</v>
      </c>
      <c r="BF32" s="15">
        <f t="shared" si="22"/>
        <v>4.2210231998553651E-6</v>
      </c>
    </row>
    <row r="33" spans="3:58" x14ac:dyDescent="0.25">
      <c r="C33" s="22" t="s">
        <v>27</v>
      </c>
      <c r="D33" s="23">
        <v>296.93629299999998</v>
      </c>
      <c r="E33" s="24">
        <f>D33/1000</f>
        <v>0.29693629299999996</v>
      </c>
      <c r="F33" s="14">
        <f t="shared" si="8"/>
        <v>3.7577024875325537E-3</v>
      </c>
      <c r="G33" s="23">
        <v>1710.78251</v>
      </c>
      <c r="H33" s="23">
        <f>G33/1000</f>
        <v>1.71078251</v>
      </c>
      <c r="I33" s="15">
        <f>G33/$G$4</f>
        <v>2.4718873539692691E-3</v>
      </c>
      <c r="K33" s="22" t="s">
        <v>27</v>
      </c>
      <c r="L33" s="23">
        <v>650.55330500000002</v>
      </c>
      <c r="M33" s="24">
        <f>L33/1000</f>
        <v>0.65055330499999997</v>
      </c>
      <c r="N33" s="14">
        <f t="shared" si="9"/>
        <v>8.9523101600378508E-3</v>
      </c>
      <c r="O33" s="23">
        <v>2711.0971449999997</v>
      </c>
      <c r="P33" s="24">
        <f>O33/1000</f>
        <v>2.7110971449999997</v>
      </c>
      <c r="Q33" s="15">
        <f t="shared" si="10"/>
        <v>2.4198832692809897E-3</v>
      </c>
      <c r="S33" s="11" t="s">
        <v>27</v>
      </c>
      <c r="T33" s="23">
        <v>1967.8743920000002</v>
      </c>
      <c r="U33" s="23">
        <f t="shared" si="0"/>
        <v>1.9678743920000001</v>
      </c>
      <c r="V33" s="14">
        <f t="shared" si="11"/>
        <v>7.516018901141637E-2</v>
      </c>
      <c r="W33" s="23">
        <v>11843.802420000002</v>
      </c>
      <c r="X33" s="23">
        <f t="shared" si="1"/>
        <v>11.843802420000001</v>
      </c>
      <c r="Y33" s="15">
        <f t="shared" si="12"/>
        <v>7.9139119628237678E-3</v>
      </c>
      <c r="AA33" s="11" t="s">
        <v>27</v>
      </c>
      <c r="AB33" s="23">
        <v>30.981194000000002</v>
      </c>
      <c r="AC33" s="23">
        <f t="shared" si="2"/>
        <v>3.0981194000000004E-2</v>
      </c>
      <c r="AD33" s="14">
        <f t="shared" si="13"/>
        <v>3.0081433487648873E-4</v>
      </c>
      <c r="AE33" s="23">
        <v>132.22542200000001</v>
      </c>
      <c r="AF33" s="23">
        <f t="shared" si="3"/>
        <v>0.13222542200000001</v>
      </c>
      <c r="AG33" s="15">
        <f t="shared" si="14"/>
        <v>1.0394818576039626E-4</v>
      </c>
      <c r="AI33" s="11" t="s">
        <v>27</v>
      </c>
      <c r="AJ33" s="23">
        <v>9475.0944799999997</v>
      </c>
      <c r="AK33" s="23">
        <f t="shared" si="4"/>
        <v>9.4750944799999992</v>
      </c>
      <c r="AL33" s="14">
        <f t="shared" si="15"/>
        <v>9.3974316772625008E-2</v>
      </c>
      <c r="AM33" s="23">
        <v>36296.128401000002</v>
      </c>
      <c r="AN33" s="23">
        <f t="shared" si="5"/>
        <v>36.296128401000004</v>
      </c>
      <c r="AO33" s="15">
        <f t="shared" si="16"/>
        <v>6.7616850601375331E-2</v>
      </c>
      <c r="AQ33" s="11" t="s">
        <v>27</v>
      </c>
      <c r="AR33" s="23">
        <v>188.93916400000003</v>
      </c>
      <c r="AS33" s="23">
        <f t="shared" si="6"/>
        <v>0.18893916400000002</v>
      </c>
      <c r="AT33" s="14">
        <f t="shared" si="17"/>
        <v>2.8351274348539885E-3</v>
      </c>
      <c r="AU33" s="23">
        <v>8340.9098969999995</v>
      </c>
      <c r="AV33" s="23">
        <f t="shared" si="7"/>
        <v>8.3409098969999995</v>
      </c>
      <c r="AW33" s="15">
        <f t="shared" si="18"/>
        <v>3.4282244508538275E-3</v>
      </c>
      <c r="AZ33" s="11" t="s">
        <v>27</v>
      </c>
      <c r="BA33" s="23">
        <f t="shared" si="19"/>
        <v>12610.378827999999</v>
      </c>
      <c r="BB33" s="23">
        <f t="shared" si="19"/>
        <v>12.610378828</v>
      </c>
      <c r="BC33" s="14">
        <f t="shared" si="20"/>
        <v>2.8127348383535963E-2</v>
      </c>
      <c r="BD33" s="23">
        <f t="shared" si="21"/>
        <v>61034.945795</v>
      </c>
      <c r="BE33" s="23">
        <f t="shared" si="21"/>
        <v>61.034945795000013</v>
      </c>
      <c r="BF33" s="15">
        <f t="shared" si="22"/>
        <v>8.083185970455424E-3</v>
      </c>
    </row>
    <row r="34" spans="3:58" x14ac:dyDescent="0.25">
      <c r="C34" s="22" t="s">
        <v>28</v>
      </c>
      <c r="D34" s="23">
        <v>840.91313300000002</v>
      </c>
      <c r="E34" s="24">
        <f>D34/1000</f>
        <v>0.84091313300000003</v>
      </c>
      <c r="F34" s="14">
        <f t="shared" si="8"/>
        <v>1.0641681216357387E-2</v>
      </c>
      <c r="G34" s="23">
        <v>6211.8590830000003</v>
      </c>
      <c r="H34" s="23">
        <f>G34/1000</f>
        <v>6.2118590830000002</v>
      </c>
      <c r="I34" s="15">
        <f>G34/$G$4</f>
        <v>8.9754342367615383E-3</v>
      </c>
      <c r="K34" s="11"/>
      <c r="L34" s="23"/>
      <c r="M34" s="23"/>
      <c r="N34" s="12"/>
      <c r="O34" s="23"/>
      <c r="P34" s="23"/>
      <c r="Q34" s="13"/>
      <c r="S34" s="11" t="s">
        <v>28</v>
      </c>
      <c r="T34" s="23">
        <v>71.225036000000003</v>
      </c>
      <c r="U34" s="23">
        <f t="shared" si="0"/>
        <v>7.1225036000000005E-2</v>
      </c>
      <c r="V34" s="14">
        <f t="shared" si="11"/>
        <v>2.7203398702008896E-3</v>
      </c>
      <c r="W34" s="23">
        <v>1752.3536750000001</v>
      </c>
      <c r="X34" s="23">
        <f t="shared" si="1"/>
        <v>1.7523536750000002</v>
      </c>
      <c r="Y34" s="15">
        <f t="shared" si="12"/>
        <v>1.1709054423486988E-3</v>
      </c>
      <c r="AA34" s="11"/>
      <c r="AB34" s="23"/>
      <c r="AC34" s="23"/>
      <c r="AD34" s="14"/>
      <c r="AE34" s="23"/>
      <c r="AF34" s="23"/>
      <c r="AG34" s="15"/>
      <c r="AI34" s="11" t="s">
        <v>28</v>
      </c>
      <c r="AJ34" s="23">
        <v>1834.791827</v>
      </c>
      <c r="AK34" s="23">
        <f t="shared" si="4"/>
        <v>1.8347918270000001</v>
      </c>
      <c r="AL34" s="14">
        <f t="shared" si="15"/>
        <v>1.819752918836556E-2</v>
      </c>
      <c r="AM34" s="23">
        <v>15320</v>
      </c>
      <c r="AN34" s="23">
        <f t="shared" si="5"/>
        <v>15.32</v>
      </c>
      <c r="AO34" s="15">
        <f t="shared" si="16"/>
        <v>2.8539962713613556E-2</v>
      </c>
      <c r="AQ34" s="11" t="s">
        <v>28</v>
      </c>
      <c r="AR34" s="23">
        <v>1542.612924</v>
      </c>
      <c r="AS34" s="23">
        <f t="shared" si="6"/>
        <v>1.5426129239999999</v>
      </c>
      <c r="AT34" s="14">
        <f t="shared" si="17"/>
        <v>2.3147684839934669E-2</v>
      </c>
      <c r="AU34" s="23">
        <v>29453.928973999999</v>
      </c>
      <c r="AV34" s="23">
        <f t="shared" si="7"/>
        <v>29.453928974</v>
      </c>
      <c r="AW34" s="15">
        <f t="shared" si="18"/>
        <v>1.2105954953271544E-2</v>
      </c>
      <c r="AZ34" s="11" t="s">
        <v>28</v>
      </c>
      <c r="BA34" s="23">
        <f t="shared" si="19"/>
        <v>4289.5429199999999</v>
      </c>
      <c r="BB34" s="23">
        <f t="shared" si="19"/>
        <v>4.2895429199999997</v>
      </c>
      <c r="BC34" s="14">
        <f t="shared" si="20"/>
        <v>9.5677909254456329E-3</v>
      </c>
      <c r="BD34" s="23">
        <f t="shared" si="21"/>
        <v>52738.141732000004</v>
      </c>
      <c r="BE34" s="23">
        <f t="shared" si="21"/>
        <v>52.738141732000003</v>
      </c>
      <c r="BF34" s="15">
        <f t="shared" si="22"/>
        <v>6.9843956081781936E-3</v>
      </c>
    </row>
    <row r="35" spans="3:58" x14ac:dyDescent="0.25">
      <c r="C35" s="22" t="s">
        <v>29</v>
      </c>
      <c r="D35" s="23">
        <v>346.35452600000002</v>
      </c>
      <c r="E35" s="24">
        <f>D35/1000</f>
        <v>0.346354526</v>
      </c>
      <c r="F35" s="14">
        <f t="shared" si="8"/>
        <v>4.3830858490523381E-3</v>
      </c>
      <c r="G35" s="23">
        <v>5278.3167389999999</v>
      </c>
      <c r="H35" s="23">
        <f>G35/1000</f>
        <v>5.2783167390000001</v>
      </c>
      <c r="I35" s="15">
        <f>G35/$G$4</f>
        <v>7.6265710697372103E-3</v>
      </c>
      <c r="K35" s="22" t="s">
        <v>29</v>
      </c>
      <c r="L35" s="23">
        <v>4.3239000000000001</v>
      </c>
      <c r="M35" s="24">
        <f>L35/1000</f>
        <v>4.3239000000000003E-3</v>
      </c>
      <c r="N35" s="14">
        <f>L35/$L$4</f>
        <v>5.9501494502418456E-5</v>
      </c>
      <c r="O35" s="23">
        <v>443.14295299999998</v>
      </c>
      <c r="P35" s="24">
        <f>O35/1000</f>
        <v>0.44314295299999995</v>
      </c>
      <c r="Q35" s="15">
        <f>O35/$O$4</f>
        <v>3.9554252780730657E-4</v>
      </c>
      <c r="S35" s="11" t="s">
        <v>29</v>
      </c>
      <c r="T35" s="23">
        <v>8.507992999999999</v>
      </c>
      <c r="U35" s="23">
        <f t="shared" si="0"/>
        <v>8.5079929999999984E-3</v>
      </c>
      <c r="V35" s="14">
        <f t="shared" si="11"/>
        <v>3.2495080203666133E-4</v>
      </c>
      <c r="W35" s="23">
        <v>1148.5825439999999</v>
      </c>
      <c r="X35" s="23">
        <f t="shared" si="1"/>
        <v>1.1485825439999999</v>
      </c>
      <c r="Y35" s="15">
        <f t="shared" si="12"/>
        <v>7.6747152754783575E-4</v>
      </c>
      <c r="AA35" s="11" t="s">
        <v>29</v>
      </c>
      <c r="AB35" s="23">
        <v>1.347531</v>
      </c>
      <c r="AC35" s="23">
        <f t="shared" si="2"/>
        <v>1.3475310000000001E-3</v>
      </c>
      <c r="AD35" s="14">
        <f t="shared" si="13"/>
        <v>1.3083958013059461E-5</v>
      </c>
      <c r="AE35" s="23">
        <v>138.10435899999999</v>
      </c>
      <c r="AF35" s="23">
        <f t="shared" si="3"/>
        <v>0.13810435899999998</v>
      </c>
      <c r="AG35" s="15">
        <f t="shared" si="14"/>
        <v>1.085698751912658E-4</v>
      </c>
      <c r="AI35" s="11" t="s">
        <v>29</v>
      </c>
      <c r="AJ35" s="23">
        <v>11.590041999999999</v>
      </c>
      <c r="AK35" s="23">
        <f t="shared" si="4"/>
        <v>1.1590041999999998E-2</v>
      </c>
      <c r="AL35" s="14">
        <f t="shared" si="15"/>
        <v>1.1495043987318933E-4</v>
      </c>
      <c r="AM35" s="23">
        <v>443.53282200000001</v>
      </c>
      <c r="AN35" s="23">
        <f t="shared" si="5"/>
        <v>0.44353282199999999</v>
      </c>
      <c r="AO35" s="15">
        <f t="shared" si="16"/>
        <v>8.2626698447413826E-4</v>
      </c>
      <c r="AQ35" s="11" t="s">
        <v>29</v>
      </c>
      <c r="AR35" s="23">
        <v>10.555652000000002</v>
      </c>
      <c r="AS35" s="23">
        <f t="shared" si="6"/>
        <v>1.0555652000000002E-2</v>
      </c>
      <c r="AT35" s="14">
        <f t="shared" si="17"/>
        <v>1.5839288130845849E-4</v>
      </c>
      <c r="AU35" s="23">
        <v>5922.6262949999991</v>
      </c>
      <c r="AV35" s="23">
        <f t="shared" si="7"/>
        <v>5.9226262949999988</v>
      </c>
      <c r="AW35" s="15">
        <f t="shared" si="18"/>
        <v>2.4342778579938438E-3</v>
      </c>
      <c r="AZ35" s="11" t="s">
        <v>29</v>
      </c>
      <c r="BA35" s="23">
        <f t="shared" si="19"/>
        <v>382.679644</v>
      </c>
      <c r="BB35" s="23">
        <f t="shared" si="19"/>
        <v>0.38267964400000004</v>
      </c>
      <c r="BC35" s="14">
        <f t="shared" si="20"/>
        <v>8.5356386298052612E-4</v>
      </c>
      <c r="BD35" s="23">
        <f t="shared" si="21"/>
        <v>13374.305711999998</v>
      </c>
      <c r="BE35" s="23">
        <f t="shared" si="21"/>
        <v>13.374305711999998</v>
      </c>
      <c r="BF35" s="15">
        <f t="shared" si="22"/>
        <v>1.7712312002196677E-3</v>
      </c>
    </row>
    <row r="36" spans="3:58" x14ac:dyDescent="0.25">
      <c r="C36" s="22"/>
      <c r="D36" s="23"/>
      <c r="E36" s="24"/>
      <c r="F36" s="14"/>
      <c r="G36" s="23"/>
      <c r="H36" s="23"/>
      <c r="I36" s="15"/>
      <c r="K36" s="22" t="s">
        <v>31</v>
      </c>
      <c r="L36" s="23">
        <v>6.7326180000000004</v>
      </c>
      <c r="M36" s="24">
        <f>L36/1000</f>
        <v>6.7326180000000001E-3</v>
      </c>
      <c r="N36" s="14">
        <f>L36/$L$4</f>
        <v>9.2648033699642358E-5</v>
      </c>
      <c r="O36" s="23">
        <v>46.585942000000003</v>
      </c>
      <c r="P36" s="24">
        <f>O36/1000</f>
        <v>4.6585942000000005E-2</v>
      </c>
      <c r="Q36" s="15">
        <f>O36/$O$4</f>
        <v>4.158188939758357E-5</v>
      </c>
      <c r="S36" s="11" t="s">
        <v>31</v>
      </c>
      <c r="T36" s="23">
        <v>2.3438140000000001</v>
      </c>
      <c r="U36" s="23">
        <f t="shared" si="0"/>
        <v>2.3438140000000001E-3</v>
      </c>
      <c r="V36" s="14">
        <f t="shared" si="11"/>
        <v>8.951867251474648E-5</v>
      </c>
      <c r="W36" s="23">
        <v>36.000343000000001</v>
      </c>
      <c r="X36" s="23">
        <f t="shared" si="1"/>
        <v>3.6000343000000004E-2</v>
      </c>
      <c r="Y36" s="15">
        <f t="shared" si="12"/>
        <v>2.4055074124873726E-5</v>
      </c>
      <c r="AA36" s="11" t="s">
        <v>31</v>
      </c>
      <c r="AB36" s="23">
        <v>70.074971000000005</v>
      </c>
      <c r="AC36" s="23">
        <f t="shared" si="2"/>
        <v>7.0074971E-2</v>
      </c>
      <c r="AD36" s="14">
        <f t="shared" si="13"/>
        <v>6.8039843115324204E-4</v>
      </c>
      <c r="AE36" s="23">
        <v>484.87952200000001</v>
      </c>
      <c r="AF36" s="23">
        <f t="shared" si="3"/>
        <v>0.48487952200000001</v>
      </c>
      <c r="AG36" s="15">
        <f t="shared" si="14"/>
        <v>3.8118499348989139E-4</v>
      </c>
      <c r="AI36" s="11" t="s">
        <v>31</v>
      </c>
      <c r="AJ36" s="23">
        <v>186.06507100000002</v>
      </c>
      <c r="AK36" s="23">
        <f t="shared" si="4"/>
        <v>0.18606507100000003</v>
      </c>
      <c r="AL36" s="14">
        <f t="shared" si="15"/>
        <v>1.8453998489812383E-3</v>
      </c>
      <c r="AM36" s="23">
        <v>720.24181199999998</v>
      </c>
      <c r="AN36" s="23">
        <f t="shared" si="5"/>
        <v>0.72024181200000004</v>
      </c>
      <c r="AO36" s="15">
        <f t="shared" si="16"/>
        <v>1.3417542075238554E-3</v>
      </c>
      <c r="AQ36" s="11" t="s">
        <v>31</v>
      </c>
      <c r="AR36" s="23">
        <v>23.85763</v>
      </c>
      <c r="AS36" s="23">
        <f t="shared" si="6"/>
        <v>2.3857630000000001E-2</v>
      </c>
      <c r="AT36" s="14">
        <f t="shared" si="17"/>
        <v>3.5799576917570967E-4</v>
      </c>
      <c r="AU36" s="23">
        <v>493.24902600000001</v>
      </c>
      <c r="AV36" s="23">
        <f t="shared" si="7"/>
        <v>0.49324902600000003</v>
      </c>
      <c r="AW36" s="15">
        <f t="shared" si="18"/>
        <v>2.0273188323269517E-4</v>
      </c>
      <c r="AZ36" s="11" t="s">
        <v>31</v>
      </c>
      <c r="BA36" s="23">
        <f t="shared" si="19"/>
        <v>289.07410400000003</v>
      </c>
      <c r="BB36" s="23">
        <f t="shared" si="19"/>
        <v>0.28907410400000005</v>
      </c>
      <c r="BC36" s="14">
        <f t="shared" si="20"/>
        <v>6.4477746011981337E-4</v>
      </c>
      <c r="BD36" s="23">
        <f t="shared" si="21"/>
        <v>1780.956645</v>
      </c>
      <c r="BE36" s="23">
        <f t="shared" si="21"/>
        <v>1.7809566450000001</v>
      </c>
      <c r="BF36" s="15">
        <f t="shared" si="22"/>
        <v>2.3586166218947751E-4</v>
      </c>
    </row>
    <row r="37" spans="3:58" x14ac:dyDescent="0.25">
      <c r="C37" s="22" t="s">
        <v>30</v>
      </c>
      <c r="D37" s="23">
        <v>19.223503999999998</v>
      </c>
      <c r="E37" s="24">
        <f>D37/1000</f>
        <v>1.9223503999999999E-2</v>
      </c>
      <c r="F37" s="14">
        <f t="shared" si="8"/>
        <v>2.432717404466688E-4</v>
      </c>
      <c r="G37" s="23">
        <v>131.27899099999999</v>
      </c>
      <c r="H37" s="23">
        <f>G37/1000</f>
        <v>0.13127899099999998</v>
      </c>
      <c r="I37" s="15">
        <f>G37/$G$4</f>
        <v>1.8968330328251104E-4</v>
      </c>
      <c r="K37" s="22" t="s">
        <v>30</v>
      </c>
      <c r="L37" s="23">
        <v>167.339775</v>
      </c>
      <c r="M37" s="24">
        <f>L37/1000</f>
        <v>0.167339775</v>
      </c>
      <c r="N37" s="14">
        <f t="shared" si="9"/>
        <v>2.3027745096321473E-3</v>
      </c>
      <c r="O37" s="23">
        <v>995.86739200000011</v>
      </c>
      <c r="P37" s="24">
        <f>O37/1000</f>
        <v>0.99586739200000007</v>
      </c>
      <c r="Q37" s="15">
        <f t="shared" si="10"/>
        <v>8.8889579068303479E-4</v>
      </c>
      <c r="S37" s="11" t="s">
        <v>30</v>
      </c>
      <c r="T37" s="23">
        <v>1376.9028590000005</v>
      </c>
      <c r="U37" s="23">
        <f t="shared" si="0"/>
        <v>1.3769028590000005</v>
      </c>
      <c r="V37" s="14">
        <f t="shared" si="11"/>
        <v>5.2588864184376055E-2</v>
      </c>
      <c r="W37" s="23">
        <v>11335.142909</v>
      </c>
      <c r="X37" s="23">
        <f t="shared" si="1"/>
        <v>11.335142909</v>
      </c>
      <c r="Y37" s="15">
        <f t="shared" si="12"/>
        <v>7.574030694430656E-3</v>
      </c>
      <c r="AA37" s="11" t="s">
        <v>30</v>
      </c>
      <c r="AB37" s="23">
        <v>5467.9849740000027</v>
      </c>
      <c r="AC37" s="23">
        <f t="shared" si="2"/>
        <v>5.4679849740000028</v>
      </c>
      <c r="AD37" s="14">
        <f t="shared" si="13"/>
        <v>5.3091829290647909E-2</v>
      </c>
      <c r="AE37" s="23">
        <v>32540.905957000006</v>
      </c>
      <c r="AF37" s="23">
        <f t="shared" si="3"/>
        <v>32.540905957000007</v>
      </c>
      <c r="AG37" s="15">
        <f t="shared" si="14"/>
        <v>2.5581829016433931E-2</v>
      </c>
      <c r="AI37" s="11" t="s">
        <v>30</v>
      </c>
      <c r="AJ37" s="23">
        <v>12339.516578999997</v>
      </c>
      <c r="AK37" s="23">
        <f t="shared" si="4"/>
        <v>12.339516578999998</v>
      </c>
      <c r="AL37" s="14">
        <f t="shared" si="15"/>
        <v>0.12238375482837442</v>
      </c>
      <c r="AM37" s="23">
        <v>40612.434328000003</v>
      </c>
      <c r="AN37" s="23">
        <f t="shared" si="5"/>
        <v>40.612434328000006</v>
      </c>
      <c r="AO37" s="15">
        <f t="shared" si="16"/>
        <v>7.5657791216070455E-2</v>
      </c>
      <c r="AQ37" s="11" t="s">
        <v>30</v>
      </c>
      <c r="AR37" s="23">
        <v>12.521716000000001</v>
      </c>
      <c r="AS37" s="23">
        <f t="shared" si="6"/>
        <v>1.2521716000000002E-2</v>
      </c>
      <c r="AT37" s="14">
        <f t="shared" si="17"/>
        <v>1.8789466308345761E-4</v>
      </c>
      <c r="AU37" s="23">
        <v>502.85255799999999</v>
      </c>
      <c r="AV37" s="23">
        <f t="shared" si="7"/>
        <v>0.50285255799999995</v>
      </c>
      <c r="AW37" s="15">
        <f t="shared" si="18"/>
        <v>2.0667906209249781E-4</v>
      </c>
      <c r="AZ37" s="11" t="s">
        <v>30</v>
      </c>
      <c r="BA37" s="23">
        <f t="shared" si="19"/>
        <v>19383.489407000001</v>
      </c>
      <c r="BB37" s="23">
        <f t="shared" si="19"/>
        <v>19.383489406999999</v>
      </c>
      <c r="BC37" s="14">
        <f t="shared" si="20"/>
        <v>4.3234716964148288E-2</v>
      </c>
      <c r="BD37" s="23">
        <f t="shared" si="21"/>
        <v>86118.482135000013</v>
      </c>
      <c r="BE37" s="23">
        <f t="shared" si="21"/>
        <v>86.118482135000022</v>
      </c>
      <c r="BF37" s="15">
        <f t="shared" si="22"/>
        <v>1.1405133526760236E-2</v>
      </c>
    </row>
    <row r="38" spans="3:58" x14ac:dyDescent="0.25">
      <c r="C38" s="22" t="s">
        <v>32</v>
      </c>
      <c r="D38" s="23">
        <v>5.2778999999999993E-2</v>
      </c>
      <c r="E38" s="24">
        <f>D38/1000</f>
        <v>5.2778999999999991E-5</v>
      </c>
      <c r="F38" s="14">
        <f t="shared" si="8"/>
        <v>6.6791357023333162E-7</v>
      </c>
      <c r="G38" s="23">
        <v>6.1616759999999999</v>
      </c>
      <c r="H38" s="23">
        <f>G38/1000</f>
        <v>6.1616759999999996E-3</v>
      </c>
      <c r="I38" s="15">
        <f>G38/$G$4</f>
        <v>8.9029253541152636E-6</v>
      </c>
      <c r="K38" s="22" t="s">
        <v>32</v>
      </c>
      <c r="L38" s="23">
        <v>317.96868000000001</v>
      </c>
      <c r="M38" s="24">
        <f>L38/1000</f>
        <v>0.31796868</v>
      </c>
      <c r="N38" s="14">
        <f t="shared" si="9"/>
        <v>4.375589552247104E-3</v>
      </c>
      <c r="O38" s="23">
        <v>312.12316700000002</v>
      </c>
      <c r="P38" s="24">
        <f>O38/1000</f>
        <v>0.31212316700000003</v>
      </c>
      <c r="Q38" s="15">
        <f t="shared" si="10"/>
        <v>2.7859629861337794E-4</v>
      </c>
      <c r="S38" s="11"/>
      <c r="T38" s="23"/>
      <c r="U38" s="23">
        <f t="shared" si="0"/>
        <v>0</v>
      </c>
      <c r="V38" s="14">
        <f t="shared" si="11"/>
        <v>0</v>
      </c>
      <c r="W38" s="23"/>
      <c r="X38" s="23">
        <f t="shared" si="1"/>
        <v>0</v>
      </c>
      <c r="Y38" s="15">
        <f t="shared" si="12"/>
        <v>0</v>
      </c>
      <c r="AA38" s="11" t="s">
        <v>32</v>
      </c>
      <c r="AB38" s="23">
        <v>24.083945</v>
      </c>
      <c r="AC38" s="23">
        <f t="shared" si="2"/>
        <v>2.4083944999999999E-2</v>
      </c>
      <c r="AD38" s="14">
        <f t="shared" si="13"/>
        <v>2.3384495434155753E-4</v>
      </c>
      <c r="AE38" s="23">
        <v>27.786658000000003</v>
      </c>
      <c r="AF38" s="23">
        <f t="shared" si="3"/>
        <v>2.7786658000000002E-2</v>
      </c>
      <c r="AG38" s="15">
        <f t="shared" si="14"/>
        <v>2.1844306819036665E-5</v>
      </c>
      <c r="AI38" s="11" t="s">
        <v>32</v>
      </c>
      <c r="AJ38" s="23">
        <v>121.222342</v>
      </c>
      <c r="AK38" s="23">
        <f t="shared" si="4"/>
        <v>0.121222342</v>
      </c>
      <c r="AL38" s="14">
        <f t="shared" si="15"/>
        <v>1.2022874063233073E-3</v>
      </c>
      <c r="AM38" s="23">
        <v>80.687026000000003</v>
      </c>
      <c r="AN38" s="23">
        <f t="shared" si="5"/>
        <v>8.0687026000000009E-2</v>
      </c>
      <c r="AO38" s="15">
        <f t="shared" si="16"/>
        <v>1.5031362359741303E-4</v>
      </c>
      <c r="AQ38" s="11" t="s">
        <v>32</v>
      </c>
      <c r="AR38" s="23">
        <v>122.430729</v>
      </c>
      <c r="AS38" s="23">
        <f t="shared" si="6"/>
        <v>0.122430729</v>
      </c>
      <c r="AT38" s="14">
        <f t="shared" si="17"/>
        <v>1.8371348285264656E-3</v>
      </c>
      <c r="AU38" s="23">
        <v>252.536508</v>
      </c>
      <c r="AV38" s="23">
        <f t="shared" si="7"/>
        <v>0.25253650799999999</v>
      </c>
      <c r="AW38" s="15">
        <f t="shared" si="18"/>
        <v>1.0379584987127494E-4</v>
      </c>
      <c r="AZ38" s="11" t="s">
        <v>32</v>
      </c>
      <c r="BA38" s="23">
        <f t="shared" si="19"/>
        <v>585.75847500000009</v>
      </c>
      <c r="BB38" s="23">
        <f t="shared" si="19"/>
        <v>0.585758475</v>
      </c>
      <c r="BC38" s="14">
        <f t="shared" si="20"/>
        <v>1.3065295594729413E-3</v>
      </c>
      <c r="BD38" s="23">
        <f t="shared" si="21"/>
        <v>679.29503499999998</v>
      </c>
      <c r="BE38" s="23">
        <f t="shared" si="21"/>
        <v>0.67929503499999999</v>
      </c>
      <c r="BF38" s="15">
        <f t="shared" si="22"/>
        <v>8.9962693096416892E-5</v>
      </c>
    </row>
    <row r="39" spans="3:58" x14ac:dyDescent="0.25">
      <c r="C39" s="22"/>
      <c r="D39" s="23"/>
      <c r="E39" s="24"/>
      <c r="F39" s="14"/>
      <c r="G39" s="23"/>
      <c r="H39" s="23"/>
      <c r="I39" s="15"/>
      <c r="K39" s="22"/>
      <c r="L39" s="23"/>
      <c r="M39" s="24"/>
      <c r="N39" s="14"/>
      <c r="O39" s="23"/>
      <c r="P39" s="24"/>
      <c r="Q39" s="15"/>
      <c r="S39" s="11"/>
      <c r="T39" s="23"/>
      <c r="U39" s="23"/>
      <c r="V39" s="14"/>
      <c r="W39" s="23"/>
      <c r="X39" s="23"/>
      <c r="Y39" s="15"/>
      <c r="AA39" s="11" t="s">
        <v>44</v>
      </c>
      <c r="AB39" s="23">
        <v>2.4755150000000001</v>
      </c>
      <c r="AC39" s="23">
        <f t="shared" si="2"/>
        <v>2.4755150000000002E-3</v>
      </c>
      <c r="AD39" s="14">
        <f t="shared" si="13"/>
        <v>2.40362071972362E-5</v>
      </c>
      <c r="AE39" s="23">
        <v>7.6001469999999998</v>
      </c>
      <c r="AF39" s="23">
        <f t="shared" si="3"/>
        <v>7.6001469999999998E-3</v>
      </c>
      <c r="AG39" s="15">
        <f t="shared" si="14"/>
        <v>5.9748078713813311E-6</v>
      </c>
      <c r="AI39" s="11" t="s">
        <v>44</v>
      </c>
      <c r="AJ39" s="23">
        <v>13.605286</v>
      </c>
      <c r="AK39" s="23">
        <f t="shared" si="4"/>
        <v>1.3605285999999999E-2</v>
      </c>
      <c r="AL39" s="14">
        <f t="shared" si="15"/>
        <v>1.3493769999285118E-4</v>
      </c>
      <c r="AM39" s="23">
        <v>38.117742</v>
      </c>
      <c r="AN39" s="23">
        <f t="shared" si="5"/>
        <v>3.8117742000000003E-2</v>
      </c>
      <c r="AO39" s="15">
        <f t="shared" si="16"/>
        <v>7.1010374373834287E-5</v>
      </c>
      <c r="AQ39" s="11" t="s">
        <v>44</v>
      </c>
      <c r="AR39" s="23">
        <v>96.519670000000048</v>
      </c>
      <c r="AS39" s="23">
        <f t="shared" si="6"/>
        <v>9.6519670000000043E-2</v>
      </c>
      <c r="AT39" s="14">
        <f t="shared" si="17"/>
        <v>1.448326321693969E-3</v>
      </c>
      <c r="AU39" s="23">
        <v>790.62383199999988</v>
      </c>
      <c r="AV39" s="23">
        <f t="shared" si="7"/>
        <v>0.79062383199999986</v>
      </c>
      <c r="AW39" s="15">
        <f t="shared" si="18"/>
        <v>3.2495686750734704E-4</v>
      </c>
      <c r="AZ39" s="11" t="s">
        <v>44</v>
      </c>
      <c r="BA39" s="23">
        <f t="shared" si="19"/>
        <v>112.60047100000006</v>
      </c>
      <c r="BB39" s="23">
        <f t="shared" si="19"/>
        <v>0.11260047100000004</v>
      </c>
      <c r="BC39" s="14">
        <f t="shared" si="20"/>
        <v>2.5115444342836994E-4</v>
      </c>
      <c r="BD39" s="23">
        <f t="shared" si="21"/>
        <v>836.34172099999989</v>
      </c>
      <c r="BE39" s="23">
        <f t="shared" si="21"/>
        <v>0.83634172099999982</v>
      </c>
      <c r="BF39" s="15">
        <f t="shared" si="22"/>
        <v>1.1076122994193843E-4</v>
      </c>
    </row>
    <row r="40" spans="3:58" x14ac:dyDescent="0.25">
      <c r="C40" s="22"/>
      <c r="D40" s="23"/>
      <c r="E40" s="24"/>
      <c r="F40" s="14"/>
      <c r="G40" s="23"/>
      <c r="H40" s="23"/>
      <c r="I40" s="15"/>
      <c r="K40" s="22"/>
      <c r="L40" s="23"/>
      <c r="M40" s="24"/>
      <c r="N40" s="14"/>
      <c r="O40" s="23"/>
      <c r="P40" s="24"/>
      <c r="Q40" s="15"/>
      <c r="S40" s="11" t="s">
        <v>45</v>
      </c>
      <c r="T40" s="23">
        <v>31.277844999999999</v>
      </c>
      <c r="U40" s="23">
        <f t="shared" si="0"/>
        <v>3.1277844999999999E-2</v>
      </c>
      <c r="V40" s="14">
        <f t="shared" si="11"/>
        <v>1.1946132088646968E-3</v>
      </c>
      <c r="W40" s="23">
        <v>555.99471700000004</v>
      </c>
      <c r="X40" s="23">
        <f t="shared" si="1"/>
        <v>0.55599471700000003</v>
      </c>
      <c r="Y40" s="15">
        <f t="shared" si="12"/>
        <v>3.715101861799814E-4</v>
      </c>
      <c r="AA40" s="11"/>
      <c r="AB40" s="23"/>
      <c r="AC40" s="23"/>
      <c r="AD40" s="14"/>
      <c r="AE40" s="23"/>
      <c r="AF40" s="23"/>
      <c r="AG40" s="15"/>
      <c r="AI40" s="11"/>
      <c r="AJ40" s="23"/>
      <c r="AK40" s="23"/>
      <c r="AL40" s="14"/>
      <c r="AM40" s="23"/>
      <c r="AN40" s="23"/>
      <c r="AO40" s="15"/>
      <c r="AQ40" s="11" t="s">
        <v>45</v>
      </c>
      <c r="AR40" s="23">
        <v>103.06644099999998</v>
      </c>
      <c r="AS40" s="23">
        <f t="shared" si="6"/>
        <v>0.10306644099999998</v>
      </c>
      <c r="AT40" s="14">
        <f t="shared" si="17"/>
        <v>1.5465639219821034E-3</v>
      </c>
      <c r="AU40" s="23">
        <v>1715.0489479999999</v>
      </c>
      <c r="AV40" s="23">
        <f t="shared" si="7"/>
        <v>1.715048948</v>
      </c>
      <c r="AW40" s="15">
        <f t="shared" si="18"/>
        <v>7.0490783506239028E-4</v>
      </c>
      <c r="AZ40" s="11" t="s">
        <v>45</v>
      </c>
      <c r="BA40" s="23">
        <f t="shared" si="19"/>
        <v>134.34428599999998</v>
      </c>
      <c r="BB40" s="23">
        <f t="shared" si="19"/>
        <v>0.13434428599999998</v>
      </c>
      <c r="BC40" s="14">
        <f t="shared" si="20"/>
        <v>2.9965384761234016E-4</v>
      </c>
      <c r="BD40" s="23">
        <f t="shared" si="21"/>
        <v>2271.0436650000001</v>
      </c>
      <c r="BE40" s="23">
        <f t="shared" si="21"/>
        <v>2.2710436650000001</v>
      </c>
      <c r="BF40" s="15">
        <f t="shared" si="22"/>
        <v>3.0076652075479519E-4</v>
      </c>
    </row>
    <row r="41" spans="3:58" x14ac:dyDescent="0.25">
      <c r="C41" s="22" t="s">
        <v>21</v>
      </c>
      <c r="D41" s="23">
        <v>860.97281800000019</v>
      </c>
      <c r="E41" s="24">
        <f>D41/1000</f>
        <v>0.86097281800000014</v>
      </c>
      <c r="F41" s="14">
        <f t="shared" si="8"/>
        <v>1.0895534753296438E-2</v>
      </c>
      <c r="G41" s="23">
        <v>1953.0075800000002</v>
      </c>
      <c r="H41" s="23">
        <f>G41/1000</f>
        <v>1.9530075800000002</v>
      </c>
      <c r="I41" s="15">
        <f>G41/$G$4</f>
        <v>2.8218752009617669E-3</v>
      </c>
      <c r="K41" s="22" t="s">
        <v>21</v>
      </c>
      <c r="L41" s="23">
        <v>479.50961999999993</v>
      </c>
      <c r="M41" s="24">
        <f>L41/1000</f>
        <v>0.47950961999999991</v>
      </c>
      <c r="N41" s="14">
        <f t="shared" si="9"/>
        <v>6.5985658822560094E-3</v>
      </c>
      <c r="O41" s="23">
        <v>1241.894749</v>
      </c>
      <c r="P41" s="24">
        <f>O41/1000</f>
        <v>1.2418947490000001</v>
      </c>
      <c r="Q41" s="15">
        <f t="shared" si="10"/>
        <v>1.1084959942713577E-3</v>
      </c>
      <c r="S41" s="11" t="s">
        <v>21</v>
      </c>
      <c r="T41" s="23">
        <v>220.82224600000001</v>
      </c>
      <c r="U41" s="23">
        <f t="shared" si="0"/>
        <v>0.220822246</v>
      </c>
      <c r="V41" s="14">
        <f t="shared" si="11"/>
        <v>8.4339944738126768E-3</v>
      </c>
      <c r="W41" s="23">
        <v>887.17789999999991</v>
      </c>
      <c r="X41" s="23">
        <f t="shared" si="1"/>
        <v>0.88717789999999996</v>
      </c>
      <c r="Y41" s="15">
        <f t="shared" si="12"/>
        <v>5.9280352263448737E-4</v>
      </c>
      <c r="AA41" s="11" t="s">
        <v>21</v>
      </c>
      <c r="AB41" s="23">
        <v>9501.371019000002</v>
      </c>
      <c r="AC41" s="23">
        <f t="shared" si="2"/>
        <v>9.5013710190000022</v>
      </c>
      <c r="AD41" s="14">
        <f t="shared" si="13"/>
        <v>9.2254307677594072E-2</v>
      </c>
      <c r="AE41" s="23">
        <v>25563.191695000001</v>
      </c>
      <c r="AF41" s="23">
        <f t="shared" si="3"/>
        <v>25.563191695</v>
      </c>
      <c r="AG41" s="15">
        <f t="shared" si="14"/>
        <v>2.0096342736122853E-2</v>
      </c>
      <c r="AI41" s="11" t="s">
        <v>21</v>
      </c>
      <c r="AJ41" s="23">
        <v>2493.0534479999992</v>
      </c>
      <c r="AK41" s="23">
        <f t="shared" si="4"/>
        <v>2.4930534479999991</v>
      </c>
      <c r="AL41" s="14">
        <f t="shared" si="15"/>
        <v>2.4726190852023773E-2</v>
      </c>
      <c r="AM41" s="23">
        <v>4260.9062189999995</v>
      </c>
      <c r="AN41" s="23">
        <f t="shared" si="5"/>
        <v>4.2609062189999998</v>
      </c>
      <c r="AO41" s="15">
        <f t="shared" si="16"/>
        <v>7.9377352882809473E-3</v>
      </c>
      <c r="AQ41" s="11" t="s">
        <v>21</v>
      </c>
      <c r="AR41" s="23">
        <v>3133.9828730000013</v>
      </c>
      <c r="AS41" s="23">
        <f t="shared" si="6"/>
        <v>3.1339828730000012</v>
      </c>
      <c r="AT41" s="14">
        <f t="shared" si="17"/>
        <v>4.7026993427391396E-2</v>
      </c>
      <c r="AU41" s="23">
        <v>20432.685209999996</v>
      </c>
      <c r="AV41" s="23">
        <f t="shared" si="7"/>
        <v>20.432685209999995</v>
      </c>
      <c r="AW41" s="15">
        <f t="shared" si="18"/>
        <v>8.3981042714195587E-3</v>
      </c>
      <c r="AZ41" s="11" t="s">
        <v>21</v>
      </c>
      <c r="BA41" s="23">
        <f t="shared" si="19"/>
        <v>16689.712024000004</v>
      </c>
      <c r="BB41" s="23">
        <f t="shared" si="19"/>
        <v>16.689712024000002</v>
      </c>
      <c r="BC41" s="14">
        <f t="shared" si="20"/>
        <v>3.7226268213100926E-2</v>
      </c>
      <c r="BD41" s="23">
        <f t="shared" si="21"/>
        <v>54338.863352999993</v>
      </c>
      <c r="BE41" s="23">
        <f t="shared" si="21"/>
        <v>54.338863352999994</v>
      </c>
      <c r="BF41" s="15">
        <f t="shared" si="22"/>
        <v>7.1963877772698182E-3</v>
      </c>
    </row>
    <row r="42" spans="3:58" x14ac:dyDescent="0.25">
      <c r="C42" s="22" t="s">
        <v>22</v>
      </c>
      <c r="D42" s="23">
        <v>2.3239380000000001</v>
      </c>
      <c r="E42" s="24">
        <f>D42/1000</f>
        <v>2.3239380000000002E-3</v>
      </c>
      <c r="F42" s="14">
        <f t="shared" si="8"/>
        <v>2.9409229553059144E-5</v>
      </c>
      <c r="G42" s="23">
        <v>16.426808000000001</v>
      </c>
      <c r="H42" s="23">
        <f>G42/1000</f>
        <v>1.6426808000000001E-2</v>
      </c>
      <c r="I42" s="15">
        <f>G42/$G$4</f>
        <v>2.3734880806842725E-5</v>
      </c>
      <c r="K42" s="22" t="s">
        <v>22</v>
      </c>
      <c r="L42" s="23">
        <v>3482.1990620000006</v>
      </c>
      <c r="M42" s="24">
        <f>L42/1000</f>
        <v>3.4821990620000007</v>
      </c>
      <c r="N42" s="14">
        <f t="shared" si="9"/>
        <v>4.7918788210624612E-2</v>
      </c>
      <c r="O42" s="23">
        <v>25090.321445999998</v>
      </c>
      <c r="P42" s="24">
        <f>O42/1000</f>
        <v>25.090321445999997</v>
      </c>
      <c r="Q42" s="15">
        <f t="shared" si="10"/>
        <v>2.2395231834474675E-2</v>
      </c>
      <c r="S42" s="11" t="s">
        <v>22</v>
      </c>
      <c r="T42" s="23">
        <v>127.28092099999999</v>
      </c>
      <c r="U42" s="23">
        <f t="shared" si="0"/>
        <v>0.12728092099999999</v>
      </c>
      <c r="V42" s="14">
        <f t="shared" si="11"/>
        <v>4.8613153963472855E-3</v>
      </c>
      <c r="W42" s="23">
        <v>1442.625777</v>
      </c>
      <c r="X42" s="23">
        <f t="shared" si="1"/>
        <v>1.4426257769999999</v>
      </c>
      <c r="Y42" s="15">
        <f t="shared" si="12"/>
        <v>9.6394831571989614E-4</v>
      </c>
      <c r="AA42" s="11"/>
      <c r="AB42" s="23"/>
      <c r="AC42" s="23"/>
      <c r="AD42" s="14">
        <f t="shared" si="13"/>
        <v>0</v>
      </c>
      <c r="AE42" s="23"/>
      <c r="AF42" s="23"/>
      <c r="AG42" s="15"/>
      <c r="AI42" s="11" t="s">
        <v>22</v>
      </c>
      <c r="AJ42" s="23">
        <v>986.99169200000006</v>
      </c>
      <c r="AK42" s="23">
        <f t="shared" si="4"/>
        <v>0.98699169200000003</v>
      </c>
      <c r="AL42" s="14">
        <f t="shared" si="15"/>
        <v>9.7890179471811604E-3</v>
      </c>
      <c r="AM42" s="23">
        <v>9694.9351240000015</v>
      </c>
      <c r="AN42" s="23">
        <f t="shared" si="5"/>
        <v>9.6949351240000006</v>
      </c>
      <c r="AO42" s="15">
        <f t="shared" si="16"/>
        <v>1.8060906458868306E-2</v>
      </c>
      <c r="AQ42" s="11"/>
      <c r="AR42" s="23"/>
      <c r="AS42" s="23"/>
      <c r="AT42" s="14"/>
      <c r="AU42" s="23"/>
      <c r="AV42" s="23"/>
      <c r="AW42" s="15"/>
      <c r="AZ42" s="11" t="s">
        <v>22</v>
      </c>
      <c r="BA42" s="23">
        <f t="shared" si="19"/>
        <v>4598.7956130000002</v>
      </c>
      <c r="BB42" s="23">
        <f t="shared" si="19"/>
        <v>4.5987956130000009</v>
      </c>
      <c r="BC42" s="14">
        <f t="shared" si="20"/>
        <v>1.0257576565766265E-2</v>
      </c>
      <c r="BD42" s="23">
        <f t="shared" si="21"/>
        <v>36244.309155000003</v>
      </c>
      <c r="BE42" s="23">
        <f t="shared" si="21"/>
        <v>36.244309154999996</v>
      </c>
      <c r="BF42" s="15">
        <f t="shared" si="22"/>
        <v>4.8000286959302132E-3</v>
      </c>
    </row>
    <row r="43" spans="3:58" x14ac:dyDescent="0.25">
      <c r="C43" s="22" t="s">
        <v>15</v>
      </c>
      <c r="D43" s="23">
        <v>19.904858999999998</v>
      </c>
      <c r="E43" s="24">
        <f>D43/1000</f>
        <v>1.9904858999999997E-2</v>
      </c>
      <c r="F43" s="14">
        <f t="shared" si="8"/>
        <v>2.5189422762236997E-4</v>
      </c>
      <c r="G43" s="23">
        <v>1209.2807180000002</v>
      </c>
      <c r="H43" s="23">
        <f>G43/1000</f>
        <v>1.2092807180000003</v>
      </c>
      <c r="I43" s="15">
        <f>G43/$G$4</f>
        <v>1.7472739502247298E-3</v>
      </c>
      <c r="K43" s="22" t="s">
        <v>15</v>
      </c>
      <c r="L43" s="23">
        <v>82.595259999999982</v>
      </c>
      <c r="M43" s="24">
        <f>L43/1000</f>
        <v>8.2595259999999976E-2</v>
      </c>
      <c r="N43" s="14">
        <f t="shared" si="9"/>
        <v>1.1365992295880622E-3</v>
      </c>
      <c r="O43" s="23">
        <v>469.24983599999996</v>
      </c>
      <c r="P43" s="24">
        <f>O43/1000</f>
        <v>0.46924983599999998</v>
      </c>
      <c r="Q43" s="15">
        <f t="shared" si="10"/>
        <v>4.1884512672055071E-4</v>
      </c>
      <c r="S43" s="11" t="s">
        <v>15</v>
      </c>
      <c r="T43" s="23">
        <v>309.17736799999994</v>
      </c>
      <c r="U43" s="23">
        <f t="shared" si="0"/>
        <v>0.30917736799999995</v>
      </c>
      <c r="V43" s="14">
        <f t="shared" si="11"/>
        <v>1.180859383678195E-2</v>
      </c>
      <c r="W43" s="23">
        <v>2115.9665</v>
      </c>
      <c r="X43" s="23">
        <f t="shared" si="1"/>
        <v>2.1159664999999999</v>
      </c>
      <c r="Y43" s="15">
        <f t="shared" si="12"/>
        <v>1.4138679457373399E-3</v>
      </c>
      <c r="AA43" s="11" t="s">
        <v>15</v>
      </c>
      <c r="AB43" s="23">
        <v>99.907489999999981</v>
      </c>
      <c r="AC43" s="23">
        <f t="shared" si="2"/>
        <v>9.9907489999999988E-2</v>
      </c>
      <c r="AD43" s="14">
        <f t="shared" si="13"/>
        <v>9.7005961595700416E-4</v>
      </c>
      <c r="AE43" s="23">
        <v>565.70578699999999</v>
      </c>
      <c r="AF43" s="23">
        <f t="shared" si="3"/>
        <v>0.56570578699999996</v>
      </c>
      <c r="AG43" s="15">
        <f t="shared" si="14"/>
        <v>4.447260545162575E-4</v>
      </c>
      <c r="AI43" s="11" t="s">
        <v>15</v>
      </c>
      <c r="AJ43" s="23">
        <v>115.94994899999996</v>
      </c>
      <c r="AK43" s="23">
        <f t="shared" si="4"/>
        <v>0.11594994899999995</v>
      </c>
      <c r="AL43" s="14">
        <f t="shared" si="15"/>
        <v>1.1499956290774327E-3</v>
      </c>
      <c r="AM43" s="23">
        <v>441.57972500000005</v>
      </c>
      <c r="AN43" s="23">
        <f t="shared" si="5"/>
        <v>0.44157972500000003</v>
      </c>
      <c r="AO43" s="15">
        <f t="shared" si="16"/>
        <v>8.2262851740128777E-4</v>
      </c>
      <c r="AQ43" s="11" t="s">
        <v>15</v>
      </c>
      <c r="AR43" s="23">
        <v>314.56011400000006</v>
      </c>
      <c r="AS43" s="23">
        <f t="shared" si="6"/>
        <v>0.31456011400000006</v>
      </c>
      <c r="AT43" s="14">
        <f t="shared" si="17"/>
        <v>4.7201331382634793E-3</v>
      </c>
      <c r="AU43" s="23">
        <v>3551.2218300000018</v>
      </c>
      <c r="AV43" s="23">
        <f t="shared" si="7"/>
        <v>3.5512218300000016</v>
      </c>
      <c r="AW43" s="15">
        <f t="shared" si="18"/>
        <v>1.459599211399068E-3</v>
      </c>
      <c r="AZ43" s="11" t="s">
        <v>15</v>
      </c>
      <c r="BA43" s="23">
        <f t="shared" si="19"/>
        <v>942.09503999999993</v>
      </c>
      <c r="BB43" s="23">
        <f t="shared" si="19"/>
        <v>0.94209503999999999</v>
      </c>
      <c r="BC43" s="14">
        <f t="shared" si="20"/>
        <v>2.1013353969703001E-3</v>
      </c>
      <c r="BD43" s="23">
        <f t="shared" si="21"/>
        <v>8353.0043960000021</v>
      </c>
      <c r="BE43" s="23">
        <f t="shared" si="21"/>
        <v>8.3530043960000011</v>
      </c>
      <c r="BF43" s="15">
        <f t="shared" si="22"/>
        <v>1.1062332744863495E-3</v>
      </c>
    </row>
    <row r="44" spans="3:58" x14ac:dyDescent="0.25">
      <c r="C44" s="22"/>
      <c r="D44" s="23"/>
      <c r="E44" s="24"/>
      <c r="F44" s="14"/>
      <c r="G44" s="23"/>
      <c r="H44" s="23"/>
      <c r="I44" s="15"/>
      <c r="K44" s="22"/>
      <c r="L44" s="23"/>
      <c r="M44" s="23"/>
      <c r="N44" s="14"/>
      <c r="O44" s="23"/>
      <c r="P44" s="23"/>
      <c r="Q44" s="15"/>
      <c r="S44" s="11" t="s">
        <v>13</v>
      </c>
      <c r="T44" s="23">
        <v>14.683842</v>
      </c>
      <c r="U44" s="23">
        <f t="shared" si="0"/>
        <v>1.4683842000000001E-2</v>
      </c>
      <c r="V44" s="14">
        <f t="shared" si="11"/>
        <v>5.6082865076165591E-4</v>
      </c>
      <c r="W44" s="23">
        <v>74.025017000000005</v>
      </c>
      <c r="X44" s="23">
        <f t="shared" si="1"/>
        <v>7.4025016999999999E-2</v>
      </c>
      <c r="Y44" s="15">
        <f t="shared" si="12"/>
        <v>4.9462786258176427E-5</v>
      </c>
      <c r="AA44" s="11"/>
      <c r="AB44" s="23"/>
      <c r="AC44" s="23"/>
      <c r="AD44" s="14"/>
      <c r="AE44" s="23"/>
      <c r="AF44" s="23"/>
      <c r="AG44" s="15"/>
      <c r="AI44" s="11" t="s">
        <v>13</v>
      </c>
      <c r="AJ44" s="23">
        <v>278.22664300000002</v>
      </c>
      <c r="AK44" s="23">
        <f t="shared" si="4"/>
        <v>0.27822664300000005</v>
      </c>
      <c r="AL44" s="14">
        <f t="shared" si="15"/>
        <v>2.7594615271705506E-3</v>
      </c>
      <c r="AM44" s="23">
        <v>527.85416999999995</v>
      </c>
      <c r="AN44" s="23">
        <f t="shared" si="5"/>
        <v>0.5278541699999999</v>
      </c>
      <c r="AO44" s="15">
        <f t="shared" si="16"/>
        <v>9.8335106592855291E-4</v>
      </c>
      <c r="AQ44" s="11"/>
      <c r="AR44" s="23"/>
      <c r="AS44" s="23"/>
      <c r="AT44" s="14"/>
      <c r="AU44" s="23"/>
      <c r="AV44" s="23"/>
      <c r="AW44" s="15"/>
      <c r="AZ44" s="11" t="s">
        <v>13</v>
      </c>
      <c r="BA44" s="23">
        <f t="shared" si="19"/>
        <v>292.91048500000005</v>
      </c>
      <c r="BB44" s="23">
        <f t="shared" si="19"/>
        <v>0.29291048500000005</v>
      </c>
      <c r="BC44" s="14">
        <f t="shared" si="20"/>
        <v>6.5333447703348313E-4</v>
      </c>
      <c r="BD44" s="23">
        <f t="shared" si="21"/>
        <v>601.879187</v>
      </c>
      <c r="BE44" s="23">
        <f t="shared" si="21"/>
        <v>0.60187918699999987</v>
      </c>
      <c r="BF44" s="15">
        <f t="shared" si="22"/>
        <v>7.9710096189944797E-5</v>
      </c>
    </row>
    <row r="45" spans="3:58" x14ac:dyDescent="0.25">
      <c r="C45" s="22" t="s">
        <v>11</v>
      </c>
      <c r="D45" s="23">
        <v>19.280394000000001</v>
      </c>
      <c r="E45" s="24">
        <f>D45/1000</f>
        <v>1.9280394000000003E-2</v>
      </c>
      <c r="F45" s="14">
        <f t="shared" si="8"/>
        <v>2.4399167835778072E-4</v>
      </c>
      <c r="G45" s="23">
        <v>28.987962999999997</v>
      </c>
      <c r="H45" s="23">
        <f>G45/1000</f>
        <v>2.8987962999999999E-2</v>
      </c>
      <c r="I45" s="15">
        <f>G45/$G$4</f>
        <v>4.1884329970750675E-5</v>
      </c>
      <c r="K45" s="11"/>
      <c r="L45" s="23"/>
      <c r="M45" s="23"/>
      <c r="N45" s="12"/>
      <c r="O45" s="23"/>
      <c r="P45" s="23"/>
      <c r="Q45" s="13"/>
      <c r="S45" s="11" t="s">
        <v>11</v>
      </c>
      <c r="T45" s="23">
        <v>27.199712000000002</v>
      </c>
      <c r="U45" s="23">
        <f>T45/1000</f>
        <v>2.7199712000000001E-2</v>
      </c>
      <c r="V45" s="14">
        <f>T45/$T$4</f>
        <v>1.0388546663785694E-3</v>
      </c>
      <c r="W45" s="23">
        <v>65.239609000000002</v>
      </c>
      <c r="X45" s="23">
        <f>W45/1000</f>
        <v>6.5239609000000004E-2</v>
      </c>
      <c r="Y45" s="15">
        <f>W45/$W$4</f>
        <v>4.3592463282163146E-5</v>
      </c>
      <c r="AA45" s="11"/>
      <c r="AB45" s="23"/>
      <c r="AC45" s="23"/>
      <c r="AD45" s="14"/>
      <c r="AE45" s="23"/>
      <c r="AF45" s="23"/>
      <c r="AG45" s="15"/>
      <c r="AI45" s="11" t="s">
        <v>11</v>
      </c>
      <c r="AJ45" s="23">
        <v>50.852736</v>
      </c>
      <c r="AK45" s="23">
        <f t="shared" si="4"/>
        <v>5.0852736000000003E-2</v>
      </c>
      <c r="AL45" s="14">
        <f t="shared" si="15"/>
        <v>5.0435920525181632E-4</v>
      </c>
      <c r="AM45" s="23">
        <v>53.765025999999992</v>
      </c>
      <c r="AN45" s="23">
        <f t="shared" si="5"/>
        <v>5.3765025999999994E-2</v>
      </c>
      <c r="AO45" s="15">
        <f t="shared" si="16"/>
        <v>1.001600416015968E-4</v>
      </c>
      <c r="AQ45" s="11" t="s">
        <v>11</v>
      </c>
      <c r="AR45" s="23">
        <v>93.192937000000015</v>
      </c>
      <c r="AS45" s="23">
        <f t="shared" si="6"/>
        <v>9.3192937000000017E-2</v>
      </c>
      <c r="AT45" s="14">
        <f t="shared" si="17"/>
        <v>1.3984070154100996E-3</v>
      </c>
      <c r="AU45" s="23">
        <v>553.07717299999979</v>
      </c>
      <c r="AV45" s="23">
        <f t="shared" si="7"/>
        <v>0.55307717299999981</v>
      </c>
      <c r="AW45" s="15">
        <f t="shared" si="18"/>
        <v>2.2732204412970316E-4</v>
      </c>
      <c r="AZ45" s="11" t="s">
        <v>11</v>
      </c>
      <c r="BA45" s="23">
        <f t="shared" si="19"/>
        <v>190.525779</v>
      </c>
      <c r="BB45" s="23">
        <f t="shared" si="19"/>
        <v>0.19052577900000001</v>
      </c>
      <c r="BC45" s="14">
        <f t="shared" si="20"/>
        <v>4.2496621513689396E-4</v>
      </c>
      <c r="BD45" s="23">
        <f t="shared" si="21"/>
        <v>701.06977099999972</v>
      </c>
      <c r="BE45" s="23">
        <f t="shared" si="21"/>
        <v>0.70106977099999979</v>
      </c>
      <c r="BF45" s="15">
        <f t="shared" si="22"/>
        <v>9.2846438436942566E-5</v>
      </c>
    </row>
    <row r="46" spans="3:58" x14ac:dyDescent="0.25">
      <c r="C46" s="25" t="s">
        <v>23</v>
      </c>
      <c r="D46" s="26">
        <v>6969.494114000001</v>
      </c>
      <c r="E46" s="26">
        <f>D46/1000</f>
        <v>6.9694941140000006</v>
      </c>
      <c r="F46" s="27">
        <f>D46/$D$4</f>
        <v>8.8198330707325481E-2</v>
      </c>
      <c r="G46" s="26">
        <v>133550.77329900002</v>
      </c>
      <c r="H46" s="26">
        <f>G46/1000</f>
        <v>133.55077329900001</v>
      </c>
      <c r="I46" s="28">
        <f>G46/$G$4</f>
        <v>0.19296577192071881</v>
      </c>
      <c r="K46" s="25" t="s">
        <v>23</v>
      </c>
      <c r="L46" s="26">
        <v>8665.2783760000002</v>
      </c>
      <c r="M46" s="26">
        <f>L46/1000</f>
        <v>8.6652783759999998</v>
      </c>
      <c r="N46" s="27">
        <f>L46/$L$4</f>
        <v>0.11924351017634301</v>
      </c>
      <c r="O46" s="26">
        <v>554500.60001599987</v>
      </c>
      <c r="P46" s="26">
        <f>O46/1000</f>
        <v>554.50060001599991</v>
      </c>
      <c r="Q46" s="28">
        <f>O46/$O$4</f>
        <v>0.49493863665478804</v>
      </c>
      <c r="S46" s="29" t="s">
        <v>23</v>
      </c>
      <c r="T46" s="26">
        <v>2099.6035199999997</v>
      </c>
      <c r="U46" s="26">
        <f t="shared" si="0"/>
        <v>2.0996035199999996</v>
      </c>
      <c r="V46" s="27">
        <f t="shared" si="11"/>
        <v>8.0191397405122128E-2</v>
      </c>
      <c r="W46" s="26">
        <v>991274.59271699982</v>
      </c>
      <c r="X46" s="26">
        <f t="shared" si="1"/>
        <v>991.27459271699979</v>
      </c>
      <c r="Y46" s="28">
        <f t="shared" si="12"/>
        <v>0.66235990601288008</v>
      </c>
      <c r="AA46" s="11" t="s">
        <v>23</v>
      </c>
      <c r="AB46" s="23">
        <v>3010.6462419999998</v>
      </c>
      <c r="AC46" s="23">
        <f>AB46/1000</f>
        <v>3.010646242</v>
      </c>
      <c r="AD46" s="14">
        <f t="shared" si="13"/>
        <v>2.9232105994224437E-2</v>
      </c>
      <c r="AE46" s="23">
        <v>193179.61354199998</v>
      </c>
      <c r="AF46" s="23">
        <f t="shared" si="3"/>
        <v>193.17961354199997</v>
      </c>
      <c r="AG46" s="15">
        <f t="shared" si="14"/>
        <v>0.1518669409395825</v>
      </c>
      <c r="AI46" s="11" t="s">
        <v>23</v>
      </c>
      <c r="AJ46" s="23">
        <v>1820.1497840000002</v>
      </c>
      <c r="AK46" s="23">
        <f t="shared" si="4"/>
        <v>1.8201497840000003</v>
      </c>
      <c r="AL46" s="14">
        <f t="shared" si="15"/>
        <v>1.805230889636902E-2</v>
      </c>
      <c r="AM46" s="23">
        <v>41337.884978000002</v>
      </c>
      <c r="AN46" s="23">
        <f t="shared" si="5"/>
        <v>41.337884978000005</v>
      </c>
      <c r="AO46" s="15">
        <f t="shared" si="16"/>
        <v>7.7009249081707962E-2</v>
      </c>
      <c r="AQ46" s="29" t="s">
        <v>23</v>
      </c>
      <c r="AR46" s="26">
        <v>2193.5678379999999</v>
      </c>
      <c r="AS46" s="26">
        <f t="shared" si="6"/>
        <v>2.1935678379999999</v>
      </c>
      <c r="AT46" s="27">
        <f t="shared" si="17"/>
        <v>3.2915591590778649E-2</v>
      </c>
      <c r="AU46" s="26">
        <v>932653.12939299969</v>
      </c>
      <c r="AV46" s="26">
        <f t="shared" si="7"/>
        <v>932.65312939299974</v>
      </c>
      <c r="AW46" s="28">
        <f t="shared" si="18"/>
        <v>0.38333279004733267</v>
      </c>
      <c r="AZ46" s="11" t="s">
        <v>23</v>
      </c>
      <c r="BA46" s="23">
        <f t="shared" si="19"/>
        <v>24758.739873999999</v>
      </c>
      <c r="BB46" s="23">
        <f t="shared" si="19"/>
        <v>24.758739874</v>
      </c>
      <c r="BC46" s="14">
        <f t="shared" si="20"/>
        <v>5.5224169826449988E-2</v>
      </c>
      <c r="BD46" s="23">
        <f t="shared" si="21"/>
        <v>2846496.5939449994</v>
      </c>
      <c r="BE46" s="23">
        <f t="shared" si="21"/>
        <v>2846.4965939449994</v>
      </c>
      <c r="BF46" s="15">
        <f t="shared" si="22"/>
        <v>0.37697684553379668</v>
      </c>
    </row>
    <row r="47" spans="3:58" x14ac:dyDescent="0.25">
      <c r="AA47" s="29" t="s">
        <v>46</v>
      </c>
      <c r="AB47" s="26">
        <v>2451.820612</v>
      </c>
      <c r="AC47" s="26">
        <f>AB47/1000</f>
        <v>2.4518206120000001</v>
      </c>
      <c r="AD47" s="27">
        <f t="shared" si="13"/>
        <v>2.3806144677162716E-2</v>
      </c>
      <c r="AE47" s="26">
        <v>7031.9697190000015</v>
      </c>
      <c r="AF47" s="26">
        <f t="shared" si="3"/>
        <v>7.0319697190000019</v>
      </c>
      <c r="AG47" s="28">
        <f t="shared" si="14"/>
        <v>5.5281388673661678E-3</v>
      </c>
      <c r="AI47" s="29" t="s">
        <v>46</v>
      </c>
      <c r="AJ47" s="26">
        <v>12461.492842999993</v>
      </c>
      <c r="AK47" s="26">
        <f t="shared" si="4"/>
        <v>12.461492842999993</v>
      </c>
      <c r="AL47" s="27">
        <f t="shared" si="15"/>
        <v>0.12359351965932912</v>
      </c>
      <c r="AM47" s="26">
        <v>23518.864691999996</v>
      </c>
      <c r="AN47" s="26">
        <f t="shared" si="5"/>
        <v>23.518864691999994</v>
      </c>
      <c r="AO47" s="28">
        <f t="shared" si="16"/>
        <v>4.3813806878342181E-2</v>
      </c>
      <c r="AZ47" s="29" t="s">
        <v>46</v>
      </c>
      <c r="BA47" s="26">
        <f t="shared" si="19"/>
        <v>14913.313454999992</v>
      </c>
      <c r="BB47" s="26">
        <f t="shared" si="19"/>
        <v>14.913313454999994</v>
      </c>
      <c r="BC47" s="27">
        <f t="shared" si="20"/>
        <v>3.3264025516050837E-2</v>
      </c>
      <c r="BD47" s="26">
        <f t="shared" si="21"/>
        <v>30550.834410999996</v>
      </c>
      <c r="BE47" s="26">
        <f t="shared" si="21"/>
        <v>30.550834410999997</v>
      </c>
      <c r="BF47" s="28">
        <f t="shared" si="22"/>
        <v>4.0460112297983231E-3</v>
      </c>
    </row>
  </sheetData>
  <mergeCells count="7">
    <mergeCell ref="BA2:BF2"/>
    <mergeCell ref="C2:I2"/>
    <mergeCell ref="K2:Q2"/>
    <mergeCell ref="S2:Y2"/>
    <mergeCell ref="AB2:AG2"/>
    <mergeCell ref="AJ2:AO2"/>
    <mergeCell ref="AR2:A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LOW Summary</vt:lpstr>
      <vt:lpstr>SW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Sara C.</dc:creator>
  <cp:lastModifiedBy>Davis, Sara C.</cp:lastModifiedBy>
  <dcterms:created xsi:type="dcterms:W3CDTF">2019-06-19T22:14:48Z</dcterms:created>
  <dcterms:modified xsi:type="dcterms:W3CDTF">2019-06-19T22:15:11Z</dcterms:modified>
</cp:coreProperties>
</file>