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floridadep-my.sharepoint.com/personal/kristen_sapp_floridadep_gov/Documents/"/>
    </mc:Choice>
  </mc:AlternateContent>
  <xr:revisionPtr revIDLastSave="1" documentId="8_{EE25C281-E9AE-4A15-A9CF-9D953EDCDA73}" xr6:coauthVersionLast="47" xr6:coauthVersionMax="47" xr10:uidLastSave="{346A1879-D712-4478-BA3C-4F4546A760E1}"/>
  <bookViews>
    <workbookView xWindow="-120" yWindow="-120" windowWidth="29040" windowHeight="15720" xr2:uid="{91C6EFF3-860F-4652-BB52-8BAECE025E61}"/>
  </bookViews>
  <sheets>
    <sheet name="Sheet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5" i="2" l="1"/>
  <c r="H15" i="2"/>
  <c r="F15" i="2"/>
  <c r="I14" i="2"/>
  <c r="I7" i="2"/>
  <c r="I8" i="2"/>
  <c r="I9" i="2"/>
  <c r="I10" i="2"/>
  <c r="I11" i="2"/>
  <c r="I12" i="2"/>
  <c r="I13" i="2"/>
  <c r="I6" i="2"/>
  <c r="H7" i="2"/>
  <c r="H8" i="2"/>
  <c r="H9" i="2"/>
  <c r="H10" i="2"/>
  <c r="H11" i="2"/>
  <c r="H12" i="2"/>
  <c r="H13" i="2"/>
  <c r="H14" i="2"/>
  <c r="H6" i="2"/>
</calcChain>
</file>

<file path=xl/sharedStrings.xml><?xml version="1.0" encoding="utf-8"?>
<sst xmlns="http://schemas.openxmlformats.org/spreadsheetml/2006/main" count="44" uniqueCount="38">
  <si>
    <t>July 7 @ 10:00 a.m. Room 433 Bob Martinez Building</t>
  </si>
  <si>
    <t>Advanced Cleanup (AC) Fiscal Year 2026-2027    Application Period May 1, 2026 - June 30, 2026</t>
  </si>
  <si>
    <t>Application</t>
  </si>
  <si>
    <t>Facility ID#</t>
  </si>
  <si>
    <t xml:space="preserve">Facility Name </t>
  </si>
  <si>
    <t>Applicant</t>
  </si>
  <si>
    <t>ATC</t>
  </si>
  <si>
    <t>Amount Requested</t>
  </si>
  <si>
    <t>% Applicant Share</t>
  </si>
  <si>
    <t>$ Applicant Share</t>
  </si>
  <si>
    <t>$ DEP Share                                            AC Ceiling</t>
  </si>
  <si>
    <t>298625633</t>
  </si>
  <si>
    <t>Mobile Fletcher #118</t>
  </si>
  <si>
    <t>Catfish Real Estate LLC</t>
  </si>
  <si>
    <t>FRS Environmental Remediation, Inc., dba Onterris Remediation Florida</t>
  </si>
  <si>
    <t>Shell Southern #462</t>
  </si>
  <si>
    <t>Lake Worth Property Enterprises, LLC</t>
  </si>
  <si>
    <t>APEC-Semoran (Citgo) #242</t>
  </si>
  <si>
    <t>BMCK, Inc.</t>
  </si>
  <si>
    <t>Mobil Gateway #719</t>
  </si>
  <si>
    <t>Starfish Real Estate, LLC</t>
  </si>
  <si>
    <t>Citgo Kenwood #193</t>
  </si>
  <si>
    <t>Automated Petroleum and Energy Company, Inc. (APEC)</t>
  </si>
  <si>
    <t>BP Jims</t>
  </si>
  <si>
    <t>Ware Oil &amp; Supply Company, Inc</t>
  </si>
  <si>
    <t>American Environmental Engineering of Florida, INC</t>
  </si>
  <si>
    <t>Glendale Country Store</t>
  </si>
  <si>
    <t>Wyndell W. Williams</t>
  </si>
  <si>
    <t>Unknown</t>
  </si>
  <si>
    <t>Haskell Company</t>
  </si>
  <si>
    <t>Elwin Jenkins</t>
  </si>
  <si>
    <t>Citgo Dodge #776</t>
  </si>
  <si>
    <t>Armento Family LLC</t>
  </si>
  <si>
    <t>Totals</t>
  </si>
  <si>
    <t xml:space="preserve">This is a list of all facilities that submitted applications for AC.  </t>
  </si>
  <si>
    <t>In Attendance: DEP-Marena Bass, Melissa Pereira, Grant Willis, Bobby Scarborough, Dona Milinkovich, and Kristen Sapp. External: Robert Brown</t>
  </si>
  <si>
    <t>For this application period: $12.5 million</t>
  </si>
  <si>
    <t>Advanced Cleanup (AC) Opening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</si>
</sst>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0.0%"/>
  </numFmts>
  <fonts count="6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2"/>
      <color rgb="FF515151"/>
      <name val="Source Sans Pro"/>
      <family val="2"/>
    </font>
    <font>
      <sz val="10"/>
      <name val="Arial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horizontal="left" vertical="top"/>
    </xf>
    <xf numFmtId="0" fontId="1" fillId="0" borderId="0" xfId="0" applyFont="1" applyAlignment="1">
      <alignment horizontal="left" vertical="top"/>
    </xf>
    <xf numFmtId="0" fontId="1" fillId="0" borderId="1" xfId="0" applyFont="1" applyBorder="1" applyAlignment="1">
      <alignment horizontal="left" vertical="top"/>
    </xf>
    <xf numFmtId="0" fontId="2" fillId="0" borderId="2" xfId="0" applyFont="1" applyBorder="1" applyAlignment="1">
      <alignment horizontal="center" vertical="top" wrapText="1"/>
    </xf>
    <xf numFmtId="49" fontId="2" fillId="0" borderId="2" xfId="0" applyNumberFormat="1" applyFont="1" applyBorder="1" applyAlignment="1">
      <alignment horizontal="center" vertical="top" wrapText="1"/>
    </xf>
    <xf numFmtId="164" fontId="2" fillId="0" borderId="2" xfId="0" applyNumberFormat="1" applyFont="1" applyBorder="1" applyAlignment="1">
      <alignment horizontal="center" vertical="top" wrapText="1"/>
    </xf>
    <xf numFmtId="165" fontId="2" fillId="0" borderId="2" xfId="0" applyNumberFormat="1" applyFont="1" applyBorder="1" applyAlignment="1">
      <alignment horizontal="center" vertical="top" wrapText="1"/>
    </xf>
    <xf numFmtId="0" fontId="1" fillId="0" borderId="2" xfId="0" applyFont="1" applyBorder="1" applyAlignment="1">
      <alignment horizontal="left" vertical="top" wrapText="1"/>
    </xf>
    <xf numFmtId="49" fontId="1" fillId="0" borderId="2" xfId="0" applyNumberFormat="1" applyFont="1" applyBorder="1" applyAlignment="1">
      <alignment horizontal="left" vertical="top" wrapText="1"/>
    </xf>
    <xf numFmtId="164" fontId="1" fillId="0" borderId="2" xfId="0" applyNumberFormat="1" applyFont="1" applyBorder="1" applyAlignment="1">
      <alignment horizontal="left" vertical="top" wrapText="1"/>
    </xf>
    <xf numFmtId="10" fontId="1" fillId="0" borderId="2" xfId="0" applyNumberFormat="1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/>
    </xf>
    <xf numFmtId="1" fontId="0" fillId="0" borderId="2" xfId="0" applyNumberFormat="1" applyBorder="1" applyAlignment="1">
      <alignment horizontal="left" vertical="top" wrapText="1"/>
    </xf>
    <xf numFmtId="49" fontId="0" fillId="0" borderId="2" xfId="0" applyNumberFormat="1" applyBorder="1" applyAlignment="1">
      <alignment horizontal="left" vertical="top" wrapText="1"/>
    </xf>
    <xf numFmtId="164" fontId="0" fillId="0" borderId="2" xfId="0" applyNumberFormat="1" applyBorder="1" applyAlignment="1">
      <alignment horizontal="left" vertical="top" wrapText="1"/>
    </xf>
    <xf numFmtId="49" fontId="5" fillId="0" borderId="2" xfId="0" applyNumberFormat="1" applyFont="1" applyBorder="1" applyAlignment="1">
      <alignment horizontal="left" vertical="top" wrapText="1"/>
    </xf>
    <xf numFmtId="49" fontId="1" fillId="0" borderId="0" xfId="0" applyNumberFormat="1" applyFont="1" applyAlignment="1">
      <alignment horizontal="left" vertical="top"/>
    </xf>
    <xf numFmtId="164" fontId="2" fillId="0" borderId="3" xfId="0" applyNumberFormat="1" applyFont="1" applyBorder="1" applyAlignment="1">
      <alignment horizontal="left" vertical="top"/>
    </xf>
    <xf numFmtId="165" fontId="1" fillId="0" borderId="0" xfId="0" applyNumberFormat="1" applyFont="1" applyAlignment="1">
      <alignment horizontal="left" vertical="top"/>
    </xf>
    <xf numFmtId="49" fontId="2" fillId="0" borderId="0" xfId="0" applyNumberFormat="1" applyFont="1" applyAlignment="1">
      <alignment horizontal="left" vertical="top"/>
    </xf>
    <xf numFmtId="164" fontId="1" fillId="0" borderId="0" xfId="0" applyNumberFormat="1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4" fillId="0" borderId="0" xfId="0" applyFont="1" applyAlignment="1">
      <alignment horizontal="left" vertical="top"/>
    </xf>
    <xf numFmtId="164" fontId="2" fillId="0" borderId="4" xfId="0" applyNumberFormat="1" applyFont="1" applyBorder="1" applyAlignment="1">
      <alignment horizontal="left" vertical="top"/>
    </xf>
    <xf numFmtId="49" fontId="2" fillId="0" borderId="0" xfId="0" applyNumberFormat="1" applyFont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1" fillId="0" borderId="1" xfId="0" applyFont="1" applyBorder="1" applyAlignment="1">
      <alignment horizontal="left" vertical="top"/>
    </xf>
  </cellXfs>
  <cellStyles count="1">
    <cellStyle name="Normal" xfId="0" builtinId="0"/>
  </cellStyles>
  <dxfs count="1">
    <dxf>
      <fill>
        <patternFill>
          <bgColor rgb="FF00B0F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1DC6B7-F4BD-457C-9D78-B076BE46F581}">
  <dimension ref="A1:I18"/>
  <sheetViews>
    <sheetView tabSelected="1" zoomScaleNormal="100" workbookViewId="0">
      <selection activeCell="E7" sqref="E7"/>
    </sheetView>
  </sheetViews>
  <sheetFormatPr defaultRowHeight="15" x14ac:dyDescent="0.25"/>
  <cols>
    <col min="1" max="1" width="16" style="1" customWidth="1"/>
    <col min="2" max="2" width="26.7109375" style="1" customWidth="1"/>
    <col min="3" max="3" width="25.85546875" style="1" customWidth="1"/>
    <col min="4" max="4" width="27.140625" style="1" customWidth="1"/>
    <col min="5" max="5" width="22.5703125" style="1" customWidth="1"/>
    <col min="6" max="8" width="22.42578125" style="1" customWidth="1"/>
    <col min="9" max="9" width="20.28515625" style="1" customWidth="1"/>
    <col min="10" max="16384" width="9.140625" style="1"/>
  </cols>
  <sheetData>
    <row r="1" spans="1:9" x14ac:dyDescent="0.25">
      <c r="A1" s="25" t="s">
        <v>37</v>
      </c>
      <c r="B1" s="25"/>
      <c r="C1" s="25"/>
      <c r="D1" s="25"/>
      <c r="E1" s="25"/>
      <c r="F1" s="25"/>
      <c r="G1" s="25"/>
      <c r="H1" s="25"/>
      <c r="I1" s="25"/>
    </row>
    <row r="2" spans="1:9" x14ac:dyDescent="0.25">
      <c r="A2" s="25" t="s">
        <v>0</v>
      </c>
      <c r="B2" s="25"/>
      <c r="C2" s="25"/>
      <c r="D2" s="25"/>
      <c r="E2" s="25"/>
      <c r="F2" s="25"/>
      <c r="G2" s="25"/>
      <c r="H2" s="25"/>
      <c r="I2" s="25"/>
    </row>
    <row r="3" spans="1:9" x14ac:dyDescent="0.25">
      <c r="A3" s="26" t="s">
        <v>1</v>
      </c>
      <c r="B3" s="26"/>
      <c r="C3" s="26"/>
      <c r="D3" s="26"/>
      <c r="E3" s="26"/>
      <c r="F3" s="26"/>
      <c r="G3" s="26"/>
      <c r="H3" s="26"/>
      <c r="I3" s="26"/>
    </row>
    <row r="4" spans="1:9" x14ac:dyDescent="0.25">
      <c r="A4" s="2"/>
      <c r="B4" s="2"/>
      <c r="C4" s="2"/>
      <c r="D4" s="2"/>
      <c r="E4" s="2"/>
      <c r="F4" s="2"/>
      <c r="G4" s="27"/>
      <c r="H4" s="27"/>
      <c r="I4" s="3"/>
    </row>
    <row r="5" spans="1:9" ht="25.5" x14ac:dyDescent="0.25">
      <c r="A5" s="4" t="s">
        <v>2</v>
      </c>
      <c r="B5" s="5" t="s">
        <v>3</v>
      </c>
      <c r="C5" s="5" t="s">
        <v>4</v>
      </c>
      <c r="D5" s="5" t="s">
        <v>5</v>
      </c>
      <c r="E5" s="5" t="s">
        <v>6</v>
      </c>
      <c r="F5" s="6" t="s">
        <v>7</v>
      </c>
      <c r="G5" s="7" t="s">
        <v>8</v>
      </c>
      <c r="H5" s="6" t="s">
        <v>9</v>
      </c>
      <c r="I5" s="6" t="s">
        <v>10</v>
      </c>
    </row>
    <row r="6" spans="1:9" ht="51" x14ac:dyDescent="0.25">
      <c r="A6" s="8">
        <v>1</v>
      </c>
      <c r="B6" s="9" t="s">
        <v>11</v>
      </c>
      <c r="C6" s="9" t="s">
        <v>12</v>
      </c>
      <c r="D6" s="9" t="s">
        <v>13</v>
      </c>
      <c r="E6" s="9" t="s">
        <v>14</v>
      </c>
      <c r="F6" s="10">
        <v>243504</v>
      </c>
      <c r="G6" s="11">
        <v>0.2555</v>
      </c>
      <c r="H6" s="10">
        <f>F6*G6</f>
        <v>62215.272000000004</v>
      </c>
      <c r="I6" s="10">
        <f>F6-H6</f>
        <v>181288.728</v>
      </c>
    </row>
    <row r="7" spans="1:9" ht="51" x14ac:dyDescent="0.25">
      <c r="A7" s="12">
        <v>2</v>
      </c>
      <c r="B7" s="13">
        <v>508945133</v>
      </c>
      <c r="C7" s="14" t="s">
        <v>15</v>
      </c>
      <c r="D7" s="14" t="s">
        <v>16</v>
      </c>
      <c r="E7" s="9" t="s">
        <v>14</v>
      </c>
      <c r="F7" s="15">
        <v>186162</v>
      </c>
      <c r="G7" s="11">
        <v>0.2555</v>
      </c>
      <c r="H7" s="10">
        <f t="shared" ref="H7:H14" si="0">F7*G7</f>
        <v>47564.391000000003</v>
      </c>
      <c r="I7" s="10">
        <f t="shared" ref="I7:I14" si="1">F7-H7</f>
        <v>138597.609</v>
      </c>
    </row>
    <row r="8" spans="1:9" ht="67.5" customHeight="1" x14ac:dyDescent="0.25">
      <c r="A8" s="12">
        <v>3</v>
      </c>
      <c r="B8" s="13">
        <v>488627965</v>
      </c>
      <c r="C8" s="14" t="s">
        <v>17</v>
      </c>
      <c r="D8" s="14" t="s">
        <v>18</v>
      </c>
      <c r="E8" s="9" t="s">
        <v>14</v>
      </c>
      <c r="F8" s="15">
        <v>1027584</v>
      </c>
      <c r="G8" s="11">
        <v>0.2555</v>
      </c>
      <c r="H8" s="10">
        <f t="shared" si="0"/>
        <v>262547.712</v>
      </c>
      <c r="I8" s="10">
        <f t="shared" si="1"/>
        <v>765036.28799999994</v>
      </c>
    </row>
    <row r="9" spans="1:9" ht="74.25" customHeight="1" x14ac:dyDescent="0.25">
      <c r="A9" s="12">
        <v>4</v>
      </c>
      <c r="B9" s="13">
        <v>489200077</v>
      </c>
      <c r="C9" s="14" t="s">
        <v>19</v>
      </c>
      <c r="D9" s="14" t="s">
        <v>20</v>
      </c>
      <c r="E9" s="16" t="s">
        <v>14</v>
      </c>
      <c r="F9" s="15">
        <v>302749</v>
      </c>
      <c r="G9" s="11">
        <v>0.2555</v>
      </c>
      <c r="H9" s="10">
        <f t="shared" si="0"/>
        <v>77352.369500000001</v>
      </c>
      <c r="I9" s="10">
        <f t="shared" si="1"/>
        <v>225396.6305</v>
      </c>
    </row>
    <row r="10" spans="1:9" ht="51" x14ac:dyDescent="0.25">
      <c r="A10" s="12">
        <v>5</v>
      </c>
      <c r="B10" s="13">
        <v>528515292</v>
      </c>
      <c r="C10" s="14" t="s">
        <v>21</v>
      </c>
      <c r="D10" s="14" t="s">
        <v>22</v>
      </c>
      <c r="E10" s="16" t="s">
        <v>14</v>
      </c>
      <c r="F10" s="15">
        <v>286035</v>
      </c>
      <c r="G10" s="11">
        <v>0.2555</v>
      </c>
      <c r="H10" s="10">
        <f t="shared" si="0"/>
        <v>73081.942500000005</v>
      </c>
      <c r="I10" s="10">
        <f t="shared" si="1"/>
        <v>212953.0575</v>
      </c>
    </row>
    <row r="11" spans="1:9" ht="60" x14ac:dyDescent="0.25">
      <c r="A11" s="12">
        <v>6</v>
      </c>
      <c r="B11" s="13">
        <v>408510716</v>
      </c>
      <c r="C11" s="1" t="s">
        <v>23</v>
      </c>
      <c r="D11" s="14" t="s">
        <v>24</v>
      </c>
      <c r="E11" s="14" t="s">
        <v>25</v>
      </c>
      <c r="F11" s="15">
        <v>1617369</v>
      </c>
      <c r="G11" s="11">
        <v>0.28000000000000003</v>
      </c>
      <c r="H11" s="10">
        <f t="shared" si="0"/>
        <v>452863.32000000007</v>
      </c>
      <c r="I11" s="10">
        <f t="shared" si="1"/>
        <v>1164505.68</v>
      </c>
    </row>
    <row r="12" spans="1:9" x14ac:dyDescent="0.25">
      <c r="A12" s="12">
        <v>7</v>
      </c>
      <c r="B12" s="13">
        <v>669046677</v>
      </c>
      <c r="C12" s="14" t="s">
        <v>26</v>
      </c>
      <c r="D12" s="14" t="s">
        <v>27</v>
      </c>
      <c r="E12" s="14" t="s">
        <v>28</v>
      </c>
      <c r="F12" s="15">
        <v>247000</v>
      </c>
      <c r="G12" s="11">
        <v>0.25</v>
      </c>
      <c r="H12" s="10">
        <f t="shared" si="0"/>
        <v>61750</v>
      </c>
      <c r="I12" s="10">
        <f t="shared" si="1"/>
        <v>185250</v>
      </c>
    </row>
    <row r="13" spans="1:9" ht="60" x14ac:dyDescent="0.25">
      <c r="A13" s="12">
        <v>8</v>
      </c>
      <c r="B13" s="13">
        <v>168736302</v>
      </c>
      <c r="C13" s="14" t="s">
        <v>29</v>
      </c>
      <c r="D13" s="14" t="s">
        <v>30</v>
      </c>
      <c r="E13" s="14" t="s">
        <v>25</v>
      </c>
      <c r="F13" s="15">
        <v>6324858.9000000004</v>
      </c>
      <c r="G13" s="11">
        <v>0.28000000000000003</v>
      </c>
      <c r="H13" s="10">
        <f t="shared" si="0"/>
        <v>1770960.4920000003</v>
      </c>
      <c r="I13" s="10">
        <f t="shared" si="1"/>
        <v>4553898.4079999998</v>
      </c>
    </row>
    <row r="14" spans="1:9" ht="51" x14ac:dyDescent="0.25">
      <c r="A14" s="12">
        <v>9</v>
      </c>
      <c r="B14" s="13">
        <v>488512845</v>
      </c>
      <c r="C14" s="14" t="s">
        <v>31</v>
      </c>
      <c r="D14" s="14" t="s">
        <v>32</v>
      </c>
      <c r="E14" s="16" t="s">
        <v>14</v>
      </c>
      <c r="F14" s="15">
        <v>209071</v>
      </c>
      <c r="G14" s="11">
        <v>0.2555</v>
      </c>
      <c r="H14" s="10">
        <f t="shared" si="0"/>
        <v>53417.640500000001</v>
      </c>
      <c r="I14" s="10">
        <f t="shared" si="1"/>
        <v>155653.35949999999</v>
      </c>
    </row>
    <row r="15" spans="1:9" ht="15.75" thickBot="1" x14ac:dyDescent="0.3">
      <c r="A15" s="2"/>
      <c r="B15" s="17"/>
      <c r="C15" s="17"/>
      <c r="D15" s="17"/>
      <c r="E15" s="17" t="s">
        <v>33</v>
      </c>
      <c r="F15" s="18">
        <f>SUM(F6:F14)</f>
        <v>10444332.9</v>
      </c>
      <c r="G15" s="19"/>
      <c r="H15" s="18">
        <f>SUM(H6:H14)</f>
        <v>2861753.1395000005</v>
      </c>
      <c r="I15" s="24">
        <f>SUM(I6:I14)</f>
        <v>7582579.7604999999</v>
      </c>
    </row>
    <row r="16" spans="1:9" x14ac:dyDescent="0.25">
      <c r="A16" s="2" t="s">
        <v>34</v>
      </c>
      <c r="B16" s="20"/>
      <c r="C16" s="17"/>
      <c r="D16" s="17"/>
      <c r="E16" s="17"/>
      <c r="F16" s="21"/>
      <c r="G16" s="19"/>
      <c r="H16" s="21"/>
      <c r="I16" s="21"/>
    </row>
    <row r="17" spans="1:9" x14ac:dyDescent="0.25">
      <c r="A17" s="22" t="s">
        <v>35</v>
      </c>
      <c r="B17" s="17"/>
      <c r="C17" s="17"/>
      <c r="D17" s="17"/>
      <c r="E17" s="17"/>
      <c r="F17" s="21"/>
      <c r="G17" s="19"/>
      <c r="H17" s="21"/>
      <c r="I17" s="21"/>
    </row>
    <row r="18" spans="1:9" ht="15.75" x14ac:dyDescent="0.25">
      <c r="A18" s="2" t="s">
        <v>36</v>
      </c>
      <c r="B18" s="17"/>
      <c r="C18" s="17"/>
      <c r="D18" s="17"/>
      <c r="E18" s="17"/>
      <c r="F18" s="21"/>
      <c r="G18" s="19"/>
      <c r="H18" s="23"/>
      <c r="I18" s="21"/>
    </row>
  </sheetData>
  <mergeCells count="4">
    <mergeCell ref="A1:I1"/>
    <mergeCell ref="A2:I2"/>
    <mergeCell ref="A3:I3"/>
    <mergeCell ref="G4:H4"/>
  </mergeCells>
  <conditionalFormatting sqref="C7:C10 C12">
    <cfRule type="containsText" dxfId="0" priority="1" operator="containsText" text="Yes">
      <formula>NOT(ISERROR(SEARCH("Yes",C7)))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James, Jennifer A</dc:creator>
  <cp:keywords/>
  <dc:description/>
  <cp:lastModifiedBy>Sapp, Kristen</cp:lastModifiedBy>
  <cp:revision/>
  <dcterms:created xsi:type="dcterms:W3CDTF">2025-08-01T12:55:21Z</dcterms:created>
  <dcterms:modified xsi:type="dcterms:W3CDTF">2026-07-10T14:14:52Z</dcterms:modified>
  <cp:category/>
  <cp:contentStatus/>
</cp:coreProperties>
</file>