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3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TA\OIL_GAS\PRODUCTION REPORTS\WEBSITE_SPREADSHEET_UPLOADS_\FIELD_PRODUCTION_DATA_GRAPH_SPREADSHEET_WEBSITE\"/>
    </mc:Choice>
  </mc:AlternateContent>
  <xr:revisionPtr revIDLastSave="0" documentId="13_ncr:1_{57CA1284-A1FF-45D8-A255-29FD51033AE8}" xr6:coauthVersionLast="45" xr6:coauthVersionMax="45" xr10:uidLastSave="{00000000-0000-0000-0000-000000000000}"/>
  <bookViews>
    <workbookView xWindow="28680" yWindow="-120" windowWidth="29040" windowHeight="15840" tabRatio="943" xr2:uid="{00000000-000D-0000-FFFF-FFFF00000000}"/>
  </bookViews>
  <sheets>
    <sheet name="State" sheetId="30" r:id="rId1"/>
    <sheet name="Bear Island" sheetId="21" r:id="rId2"/>
    <sheet name="BJC" sheetId="1" r:id="rId3"/>
    <sheet name="Corkscrew" sheetId="25" r:id="rId4"/>
    <sheet name="Jay" sheetId="31" r:id="rId5"/>
    <sheet name="Lehigh Park" sheetId="22" r:id="rId6"/>
    <sheet name="Mid-Felda" sheetId="23" r:id="rId7"/>
    <sheet name="Mt. Carmel" sheetId="38" r:id="rId8"/>
    <sheet name="Raccoon Point" sheetId="24" r:id="rId9"/>
    <sheet name="Sunniland" sheetId="17" r:id="rId10"/>
    <sheet name="West Felda" sheetId="19" r:id="rId11"/>
    <sheet name="Baxter Island" sheetId="33" r:id="rId12"/>
    <sheet name="Bluff Springs" sheetId="40" r:id="rId13"/>
    <sheet name="Coldwater Creek" sheetId="39" r:id="rId14"/>
    <sheet name="Forty Mile Bend" sheetId="43" r:id="rId15"/>
    <sheet name="McDavid" sheetId="41" r:id="rId16"/>
    <sheet name="McLellan" sheetId="28" r:id="rId17"/>
    <sheet name="Lake Trafford" sheetId="20" r:id="rId18"/>
    <sheet name="Pepper Hammock" sheetId="35" r:id="rId19"/>
    <sheet name="Seminole" sheetId="36" r:id="rId20"/>
    <sheet name="Sunoco Felda" sheetId="18" r:id="rId21"/>
    <sheet name="Sweetwater Creek" sheetId="42" r:id="rId22"/>
    <sheet name="Townsend Canal" sheetId="37" r:id="rId23"/>
  </sheets>
  <definedNames>
    <definedName name="_xlnm.Print_Area" localSheetId="11">'Baxter Island'!$A$1:$Q$38</definedName>
    <definedName name="_xlnm.Print_Area" localSheetId="1">'Bear Island'!$A$1:$R$38</definedName>
    <definedName name="_xlnm.Print_Area" localSheetId="2">BJC!$R$2:$AF$50</definedName>
    <definedName name="_xlnm.Print_Area" localSheetId="12">'Bluff Springs'!$A$1:$R$38</definedName>
    <definedName name="_xlnm.Print_Area" localSheetId="13">'Coldwater Creek'!$A$1:$R$38</definedName>
    <definedName name="_xlnm.Print_Area" localSheetId="3">Corkscrew!$A$1:$Q$38</definedName>
    <definedName name="_xlnm.Print_Area" localSheetId="14">'Forty Mile Bend'!$A$1:$N$38</definedName>
    <definedName name="_xlnm.Print_Area" localSheetId="4">Jay!$A$1:$R$38</definedName>
    <definedName name="_xlnm.Print_Area" localSheetId="17">'Lake Trafford'!$A$1:$P$38</definedName>
    <definedName name="_xlnm.Print_Area" localSheetId="5">'Lehigh Park'!$A$1:$R$38</definedName>
    <definedName name="_xlnm.Print_Area" localSheetId="15">McDavid!$A$1:$R$38</definedName>
    <definedName name="_xlnm.Print_Area" localSheetId="16">McLellan!$A$1:$T$48</definedName>
    <definedName name="_xlnm.Print_Area" localSheetId="6">'Mid-Felda'!$A$1:$R$38</definedName>
    <definedName name="_xlnm.Print_Area" localSheetId="7">'Mt. Carmel'!$A$1:$N$38</definedName>
    <definedName name="_xlnm.Print_Area" localSheetId="18">'Pepper Hammock'!$A$1:$N$38</definedName>
    <definedName name="_xlnm.Print_Area" localSheetId="8">'Raccoon Point'!$A$1:$R$52</definedName>
    <definedName name="_xlnm.Print_Area" localSheetId="19">Seminole!$A$1:$N$38</definedName>
    <definedName name="_xlnm.Print_Area" localSheetId="0">State!$A$1:$R$53</definedName>
    <definedName name="_xlnm.Print_Area" localSheetId="9">Sunniland!$A$1:$N$38</definedName>
    <definedName name="_xlnm.Print_Area" localSheetId="20">'Sunoco Felda'!$A$1:$N$38</definedName>
    <definedName name="_xlnm.Print_Area" localSheetId="21">'Sweetwater Creek'!$A$1:$R$38</definedName>
    <definedName name="_xlnm.Print_Area" localSheetId="22">'Townsend Canal'!$A$1:$N$38</definedName>
    <definedName name="_xlnm.Print_Area" localSheetId="10">'West Felda'!$A$1:$R$38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7" i="30" l="1"/>
  <c r="B137" i="30" l="1"/>
  <c r="C137" i="30"/>
  <c r="J137" i="30"/>
  <c r="L137" i="30"/>
  <c r="M137" i="30"/>
  <c r="O137" i="30"/>
  <c r="P137" i="30"/>
  <c r="Q137" i="30"/>
  <c r="R137" i="30"/>
  <c r="E61" i="19"/>
  <c r="E84" i="17"/>
  <c r="E57" i="24"/>
  <c r="E57" i="38"/>
  <c r="E57" i="23"/>
  <c r="E57" i="25"/>
  <c r="E57" i="1"/>
  <c r="E57" i="21"/>
  <c r="E57" i="31"/>
  <c r="X137" i="30" l="1"/>
  <c r="E136" i="30"/>
  <c r="B136" i="30" l="1"/>
  <c r="C136" i="30"/>
  <c r="J136" i="30"/>
  <c r="L136" i="30"/>
  <c r="M136" i="30"/>
  <c r="O136" i="30"/>
  <c r="P136" i="30"/>
  <c r="Q136" i="30"/>
  <c r="R136" i="30"/>
  <c r="X136" i="30" l="1"/>
  <c r="E60" i="19"/>
  <c r="E83" i="17"/>
  <c r="E56" i="24"/>
  <c r="E33" i="38"/>
  <c r="E56" i="38"/>
  <c r="E37" i="23"/>
  <c r="E56" i="23"/>
  <c r="E56" i="25"/>
  <c r="E56" i="21"/>
  <c r="E56" i="1"/>
  <c r="E56" i="31"/>
  <c r="E55" i="25" l="1"/>
  <c r="E55" i="24"/>
  <c r="E55" i="22"/>
  <c r="E55" i="21"/>
  <c r="E59" i="19"/>
  <c r="E82" i="17"/>
  <c r="E55" i="1"/>
  <c r="E55" i="31" l="1"/>
  <c r="B135" i="30"/>
  <c r="D125" i="30"/>
  <c r="D126" i="30"/>
  <c r="D127" i="30"/>
  <c r="D128" i="30"/>
  <c r="D129" i="30"/>
  <c r="M126" i="30"/>
  <c r="M127" i="30"/>
  <c r="M128" i="30"/>
  <c r="M129" i="30"/>
  <c r="M130" i="30"/>
  <c r="M131" i="30"/>
  <c r="M132" i="30"/>
  <c r="M133" i="30"/>
  <c r="M134" i="30"/>
  <c r="M135" i="30"/>
  <c r="C135" i="30"/>
  <c r="J135" i="30"/>
  <c r="L135" i="30"/>
  <c r="O135" i="30"/>
  <c r="P135" i="30"/>
  <c r="Q135" i="30"/>
  <c r="R135" i="30"/>
  <c r="X135" i="30" l="1"/>
  <c r="E54" i="25"/>
  <c r="E54" i="24"/>
  <c r="E54" i="22"/>
  <c r="E54" i="21"/>
  <c r="E58" i="19"/>
  <c r="E81" i="17"/>
  <c r="E54" i="1"/>
  <c r="R134" i="30"/>
  <c r="Q134" i="30"/>
  <c r="P134" i="30"/>
  <c r="O134" i="30"/>
  <c r="L134" i="30"/>
  <c r="J134" i="30"/>
  <c r="C134" i="30"/>
  <c r="B134" i="30"/>
  <c r="E54" i="31"/>
  <c r="X134" i="30" l="1"/>
  <c r="K81" i="30"/>
  <c r="K82" i="30"/>
  <c r="K83" i="30"/>
  <c r="K84" i="30"/>
  <c r="K85" i="30"/>
  <c r="K86" i="30"/>
  <c r="W72" i="30" l="1"/>
  <c r="W71" i="30"/>
  <c r="V115" i="30"/>
  <c r="V116" i="30"/>
  <c r="V100" i="30"/>
  <c r="V101" i="30"/>
  <c r="V102" i="30"/>
  <c r="V103" i="30"/>
  <c r="V104" i="30"/>
  <c r="V105" i="30"/>
  <c r="V106" i="30"/>
  <c r="V107" i="30"/>
  <c r="V108" i="30"/>
  <c r="V109" i="30"/>
  <c r="V110" i="30"/>
  <c r="V111" i="30"/>
  <c r="V112" i="30"/>
  <c r="V113" i="30"/>
  <c r="V114" i="30"/>
  <c r="V99" i="30"/>
  <c r="U91" i="30"/>
  <c r="U92" i="30"/>
  <c r="U93" i="30"/>
  <c r="U94" i="30"/>
  <c r="U95" i="30"/>
  <c r="U96" i="30"/>
  <c r="U90" i="30"/>
  <c r="T96" i="30"/>
  <c r="T97" i="30"/>
  <c r="T98" i="30"/>
  <c r="T99" i="30"/>
  <c r="T100" i="30"/>
  <c r="T101" i="30"/>
  <c r="T102" i="30"/>
  <c r="T103" i="30"/>
  <c r="T104" i="30"/>
  <c r="T105" i="30"/>
  <c r="T106" i="30"/>
  <c r="T107" i="30"/>
  <c r="T108" i="30"/>
  <c r="T109" i="30"/>
  <c r="T110" i="30"/>
  <c r="T111" i="30"/>
  <c r="T112" i="30"/>
  <c r="T113" i="30"/>
  <c r="T95" i="30"/>
  <c r="S95" i="30"/>
  <c r="S94" i="30"/>
  <c r="I95" i="30"/>
  <c r="I96" i="30"/>
  <c r="I97" i="30"/>
  <c r="I94" i="30"/>
  <c r="I142" i="30" s="1"/>
  <c r="H106" i="30"/>
  <c r="H107" i="30"/>
  <c r="H108" i="30"/>
  <c r="H105" i="30"/>
  <c r="F105" i="30"/>
  <c r="F106" i="30"/>
  <c r="F107" i="30"/>
  <c r="F108" i="30"/>
  <c r="F109" i="30"/>
  <c r="F110" i="30"/>
  <c r="F111" i="30"/>
  <c r="F112" i="30"/>
  <c r="F104" i="30"/>
  <c r="G104" i="30"/>
  <c r="G105" i="30"/>
  <c r="G106" i="30"/>
  <c r="G107" i="30"/>
  <c r="G108" i="30"/>
  <c r="G103" i="30"/>
  <c r="G142" i="30" s="1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88" i="30"/>
  <c r="T142" i="30" l="1"/>
  <c r="V142" i="30"/>
  <c r="U142" i="30"/>
  <c r="W142" i="30"/>
  <c r="E142" i="30"/>
  <c r="F142" i="30"/>
  <c r="H142" i="30"/>
  <c r="S142" i="30"/>
  <c r="T139" i="30"/>
  <c r="T140" i="30" s="1"/>
  <c r="W139" i="30"/>
  <c r="W140" i="30" s="1"/>
  <c r="E139" i="30"/>
  <c r="E140" i="30" s="1"/>
  <c r="F139" i="30"/>
  <c r="F140" i="30" s="1"/>
  <c r="H139" i="30"/>
  <c r="H140" i="30" s="1"/>
  <c r="I139" i="30"/>
  <c r="I140" i="30" s="1"/>
  <c r="S139" i="30"/>
  <c r="S140" i="30" s="1"/>
  <c r="V139" i="30"/>
  <c r="V140" i="30" s="1"/>
  <c r="G139" i="30"/>
  <c r="G140" i="30" s="1"/>
  <c r="U139" i="30"/>
  <c r="U140" i="30" s="1"/>
  <c r="J60" i="30"/>
  <c r="J61" i="30"/>
  <c r="X61" i="30" s="1"/>
  <c r="J62" i="30"/>
  <c r="X62" i="30" s="1"/>
  <c r="J63" i="30"/>
  <c r="X63" i="30" s="1"/>
  <c r="J64" i="30"/>
  <c r="X64" i="30" s="1"/>
  <c r="J65" i="30"/>
  <c r="X65" i="30" s="1"/>
  <c r="J66" i="30"/>
  <c r="X66" i="30" s="1"/>
  <c r="J67" i="30"/>
  <c r="X67" i="30" s="1"/>
  <c r="J68" i="30"/>
  <c r="X68" i="30" s="1"/>
  <c r="J69" i="30"/>
  <c r="X69" i="30" s="1"/>
  <c r="J70" i="30"/>
  <c r="X70" i="30" s="1"/>
  <c r="J71" i="30"/>
  <c r="X71" i="30" s="1"/>
  <c r="J72" i="30"/>
  <c r="X72" i="30" s="1"/>
  <c r="J73" i="30"/>
  <c r="X73" i="30" s="1"/>
  <c r="J74" i="30"/>
  <c r="X74" i="30" s="1"/>
  <c r="J75" i="30"/>
  <c r="X75" i="30" s="1"/>
  <c r="J76" i="30"/>
  <c r="X76" i="30" s="1"/>
  <c r="J77" i="30"/>
  <c r="X77" i="30" s="1"/>
  <c r="J78" i="30"/>
  <c r="X78" i="30" s="1"/>
  <c r="J79" i="30"/>
  <c r="X79" i="30" s="1"/>
  <c r="J80" i="30"/>
  <c r="X80" i="30" s="1"/>
  <c r="J81" i="30"/>
  <c r="X81" i="30" s="1"/>
  <c r="J82" i="30"/>
  <c r="X82" i="30" s="1"/>
  <c r="J83" i="30"/>
  <c r="L83" i="30"/>
  <c r="J84" i="30"/>
  <c r="L84" i="30"/>
  <c r="J85" i="30"/>
  <c r="L85" i="30"/>
  <c r="J86" i="30"/>
  <c r="L86" i="30"/>
  <c r="N86" i="30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X86" i="30" l="1"/>
  <c r="X84" i="30"/>
  <c r="X60" i="30"/>
  <c r="X85" i="30"/>
  <c r="X83" i="30"/>
  <c r="E7" i="18"/>
  <c r="E8" i="18"/>
  <c r="E9" i="18"/>
  <c r="E10" i="18"/>
  <c r="E11" i="18"/>
  <c r="E12" i="18"/>
  <c r="E7" i="19"/>
  <c r="E8" i="19"/>
  <c r="E9" i="19"/>
  <c r="E10" i="19"/>
  <c r="E8" i="43"/>
  <c r="E7" i="43"/>
  <c r="E7" i="20"/>
  <c r="E17" i="42"/>
  <c r="E16" i="42"/>
  <c r="E15" i="42"/>
  <c r="E14" i="42"/>
  <c r="E28" i="41"/>
  <c r="E27" i="41"/>
  <c r="E26" i="41"/>
  <c r="E25" i="41"/>
  <c r="E26" i="40"/>
  <c r="E28" i="40"/>
  <c r="E27" i="40"/>
  <c r="E25" i="40"/>
  <c r="E24" i="40"/>
  <c r="E23" i="40"/>
  <c r="E32" i="39"/>
  <c r="E31" i="39"/>
  <c r="E30" i="39"/>
  <c r="E29" i="39"/>
  <c r="E28" i="39"/>
  <c r="E27" i="39"/>
  <c r="E26" i="39"/>
  <c r="E25" i="39"/>
  <c r="E24" i="39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Y61" i="30" l="1"/>
  <c r="Y65" i="30"/>
  <c r="Y69" i="30"/>
  <c r="Y73" i="30"/>
  <c r="Y77" i="30"/>
  <c r="Y81" i="30"/>
  <c r="Y85" i="30"/>
  <c r="Y72" i="30"/>
  <c r="Y76" i="30"/>
  <c r="Y62" i="30"/>
  <c r="Y66" i="30"/>
  <c r="Y70" i="30"/>
  <c r="Y74" i="30"/>
  <c r="Y78" i="30"/>
  <c r="Y82" i="30"/>
  <c r="Y86" i="30"/>
  <c r="Y60" i="30"/>
  <c r="Y68" i="30"/>
  <c r="Y80" i="30"/>
  <c r="Y63" i="30"/>
  <c r="Y67" i="30"/>
  <c r="Y71" i="30"/>
  <c r="Y75" i="30"/>
  <c r="Y79" i="30"/>
  <c r="Y83" i="30"/>
  <c r="Y64" i="30"/>
  <c r="Y84" i="30"/>
  <c r="B133" i="30"/>
  <c r="C133" i="30"/>
  <c r="J133" i="30"/>
  <c r="L133" i="30"/>
  <c r="O133" i="30"/>
  <c r="P133" i="30"/>
  <c r="Q133" i="30"/>
  <c r="R133" i="30"/>
  <c r="E53" i="25"/>
  <c r="E53" i="24"/>
  <c r="E53" i="22"/>
  <c r="E53" i="21"/>
  <c r="E57" i="19"/>
  <c r="E80" i="17"/>
  <c r="E53" i="1"/>
  <c r="X133" i="30" l="1"/>
  <c r="J132" i="30"/>
  <c r="B132" i="30" l="1"/>
  <c r="C132" i="30"/>
  <c r="L132" i="30"/>
  <c r="O132" i="30"/>
  <c r="P132" i="30"/>
  <c r="Q132" i="30"/>
  <c r="R132" i="30"/>
  <c r="R126" i="30"/>
  <c r="R127" i="30"/>
  <c r="R128" i="30"/>
  <c r="R129" i="30"/>
  <c r="R130" i="30"/>
  <c r="R131" i="30"/>
  <c r="Q126" i="30"/>
  <c r="Q127" i="30"/>
  <c r="Q128" i="30"/>
  <c r="Q129" i="30"/>
  <c r="Q130" i="30"/>
  <c r="Q131" i="30"/>
  <c r="P126" i="30"/>
  <c r="P127" i="30"/>
  <c r="P128" i="30"/>
  <c r="P129" i="30"/>
  <c r="P130" i="30"/>
  <c r="P131" i="30"/>
  <c r="O126" i="30"/>
  <c r="O127" i="30"/>
  <c r="O128" i="30"/>
  <c r="O129" i="30"/>
  <c r="O130" i="30"/>
  <c r="O131" i="30"/>
  <c r="N126" i="30"/>
  <c r="N127" i="30"/>
  <c r="L126" i="30"/>
  <c r="L127" i="30"/>
  <c r="L128" i="30"/>
  <c r="L129" i="30"/>
  <c r="L130" i="30"/>
  <c r="L131" i="30"/>
  <c r="J126" i="30"/>
  <c r="J127" i="30"/>
  <c r="J128" i="30"/>
  <c r="J129" i="30"/>
  <c r="J130" i="30"/>
  <c r="J131" i="30"/>
  <c r="C128" i="30"/>
  <c r="C125" i="30"/>
  <c r="C126" i="30"/>
  <c r="C127" i="30"/>
  <c r="C129" i="30"/>
  <c r="C130" i="30"/>
  <c r="C131" i="30"/>
  <c r="B125" i="30"/>
  <c r="B126" i="30"/>
  <c r="B127" i="30"/>
  <c r="B128" i="30"/>
  <c r="B129" i="30"/>
  <c r="B130" i="30"/>
  <c r="B131" i="30"/>
  <c r="E52" i="31"/>
  <c r="E53" i="31"/>
  <c r="X128" i="30" l="1"/>
  <c r="X129" i="30"/>
  <c r="X131" i="30"/>
  <c r="X127" i="30"/>
  <c r="X130" i="30"/>
  <c r="X126" i="30"/>
  <c r="X132" i="30"/>
  <c r="E51" i="31"/>
  <c r="E50" i="31"/>
  <c r="E50" i="25"/>
  <c r="E51" i="25"/>
  <c r="E52" i="25"/>
  <c r="E52" i="24"/>
  <c r="E50" i="24"/>
  <c r="E51" i="24"/>
  <c r="E50" i="22"/>
  <c r="E51" i="22"/>
  <c r="E52" i="22"/>
  <c r="E50" i="21"/>
  <c r="E51" i="21"/>
  <c r="E52" i="21"/>
  <c r="E54" i="19" l="1"/>
  <c r="E55" i="19"/>
  <c r="E56" i="19"/>
  <c r="E77" i="17"/>
  <c r="E78" i="17"/>
  <c r="E79" i="17"/>
  <c r="E49" i="1"/>
  <c r="E50" i="1"/>
  <c r="E51" i="1"/>
  <c r="E52" i="1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E11" i="1"/>
  <c r="B124" i="30"/>
  <c r="C124" i="30"/>
  <c r="D124" i="30"/>
  <c r="J124" i="30"/>
  <c r="L124" i="30"/>
  <c r="M124" i="30"/>
  <c r="N124" i="30"/>
  <c r="O124" i="30"/>
  <c r="P124" i="30"/>
  <c r="Q124" i="30"/>
  <c r="R124" i="30"/>
  <c r="J125" i="30"/>
  <c r="L125" i="30"/>
  <c r="M125" i="30"/>
  <c r="N125" i="30"/>
  <c r="O125" i="30"/>
  <c r="P125" i="30"/>
  <c r="Q125" i="30"/>
  <c r="R125" i="30"/>
  <c r="N123" i="30"/>
  <c r="N122" i="30"/>
  <c r="N121" i="30"/>
  <c r="N120" i="30"/>
  <c r="N119" i="30"/>
  <c r="L120" i="30"/>
  <c r="O123" i="30"/>
  <c r="P123" i="30"/>
  <c r="L119" i="30"/>
  <c r="E43" i="25"/>
  <c r="E44" i="25"/>
  <c r="E45" i="25"/>
  <c r="E46" i="25"/>
  <c r="E47" i="25"/>
  <c r="E48" i="25"/>
  <c r="E49" i="25"/>
  <c r="E43" i="24"/>
  <c r="E44" i="24"/>
  <c r="E45" i="24"/>
  <c r="E46" i="24"/>
  <c r="E47" i="24"/>
  <c r="E48" i="24"/>
  <c r="E49" i="24"/>
  <c r="E43" i="22"/>
  <c r="E44" i="22"/>
  <c r="E45" i="22"/>
  <c r="E46" i="22"/>
  <c r="E47" i="22"/>
  <c r="E48" i="22"/>
  <c r="E49" i="22"/>
  <c r="E43" i="21"/>
  <c r="E44" i="21"/>
  <c r="E45" i="21"/>
  <c r="E46" i="21"/>
  <c r="E47" i="21"/>
  <c r="E48" i="21"/>
  <c r="E49" i="21"/>
  <c r="E44" i="20"/>
  <c r="E45" i="20"/>
  <c r="E46" i="20"/>
  <c r="E47" i="20"/>
  <c r="E48" i="20"/>
  <c r="E47" i="19"/>
  <c r="E48" i="19"/>
  <c r="E49" i="19"/>
  <c r="E50" i="19"/>
  <c r="E51" i="19"/>
  <c r="E52" i="19"/>
  <c r="E53" i="19"/>
  <c r="E69" i="17"/>
  <c r="E70" i="17"/>
  <c r="E71" i="17"/>
  <c r="E72" i="17"/>
  <c r="E73" i="17"/>
  <c r="E74" i="17"/>
  <c r="E75" i="17"/>
  <c r="E76" i="17"/>
  <c r="E53" i="28"/>
  <c r="E44" i="1"/>
  <c r="E45" i="1"/>
  <c r="E46" i="1"/>
  <c r="E47" i="1"/>
  <c r="E48" i="1"/>
  <c r="E42" i="1"/>
  <c r="E43" i="1"/>
  <c r="E42" i="31"/>
  <c r="E43" i="31"/>
  <c r="E44" i="31"/>
  <c r="E45" i="31"/>
  <c r="E46" i="31"/>
  <c r="E47" i="31"/>
  <c r="E48" i="31"/>
  <c r="E49" i="31"/>
  <c r="B121" i="30"/>
  <c r="C121" i="30"/>
  <c r="D121" i="30"/>
  <c r="J121" i="30"/>
  <c r="L121" i="30"/>
  <c r="M121" i="30"/>
  <c r="O121" i="30"/>
  <c r="P121" i="30"/>
  <c r="Q121" i="30"/>
  <c r="R121" i="30"/>
  <c r="B122" i="30"/>
  <c r="C122" i="30"/>
  <c r="D122" i="30"/>
  <c r="J122" i="30"/>
  <c r="L122" i="30"/>
  <c r="M122" i="30"/>
  <c r="O122" i="30"/>
  <c r="P122" i="30"/>
  <c r="Q122" i="30"/>
  <c r="R122" i="30"/>
  <c r="B123" i="30"/>
  <c r="C123" i="30"/>
  <c r="D123" i="30"/>
  <c r="J123" i="30"/>
  <c r="L123" i="30"/>
  <c r="M123" i="30"/>
  <c r="Q123" i="30"/>
  <c r="R123" i="30"/>
  <c r="B119" i="30"/>
  <c r="C119" i="30"/>
  <c r="D119" i="30"/>
  <c r="J119" i="30"/>
  <c r="M119" i="30"/>
  <c r="O119" i="30"/>
  <c r="P119" i="30"/>
  <c r="Q119" i="30"/>
  <c r="R119" i="30"/>
  <c r="B120" i="30"/>
  <c r="C120" i="30"/>
  <c r="D120" i="30"/>
  <c r="J120" i="30"/>
  <c r="M120" i="30"/>
  <c r="O120" i="30"/>
  <c r="P120" i="30"/>
  <c r="Q120" i="30"/>
  <c r="R120" i="30"/>
  <c r="E39" i="25"/>
  <c r="E40" i="25"/>
  <c r="E41" i="25"/>
  <c r="E42" i="25"/>
  <c r="E39" i="24"/>
  <c r="E40" i="24"/>
  <c r="E41" i="24"/>
  <c r="E42" i="24"/>
  <c r="E39" i="22"/>
  <c r="E40" i="22"/>
  <c r="E41" i="22"/>
  <c r="E42" i="22"/>
  <c r="E39" i="21"/>
  <c r="E40" i="21"/>
  <c r="E41" i="21"/>
  <c r="E42" i="21"/>
  <c r="E40" i="20"/>
  <c r="E41" i="20"/>
  <c r="E42" i="20"/>
  <c r="E43" i="20"/>
  <c r="E43" i="19"/>
  <c r="E44" i="19"/>
  <c r="E45" i="19"/>
  <c r="E46" i="19"/>
  <c r="E66" i="17"/>
  <c r="E67" i="17"/>
  <c r="E68" i="17"/>
  <c r="E49" i="28"/>
  <c r="E50" i="28"/>
  <c r="E51" i="28"/>
  <c r="E38" i="1"/>
  <c r="E41" i="1"/>
  <c r="E39" i="1"/>
  <c r="E41" i="31"/>
  <c r="E40" i="31"/>
  <c r="E39" i="31"/>
  <c r="N88" i="30"/>
  <c r="N89" i="30"/>
  <c r="O89" i="30"/>
  <c r="N90" i="30"/>
  <c r="O90" i="30"/>
  <c r="N91" i="30"/>
  <c r="O91" i="30"/>
  <c r="P91" i="30"/>
  <c r="N92" i="30"/>
  <c r="O92" i="30"/>
  <c r="P92" i="30"/>
  <c r="N93" i="30"/>
  <c r="O93" i="30"/>
  <c r="P93" i="30"/>
  <c r="N94" i="30"/>
  <c r="O94" i="30"/>
  <c r="P94" i="30"/>
  <c r="M95" i="30"/>
  <c r="N95" i="30"/>
  <c r="O95" i="30"/>
  <c r="P95" i="30"/>
  <c r="M96" i="30"/>
  <c r="N96" i="30"/>
  <c r="O96" i="30"/>
  <c r="P96" i="30"/>
  <c r="M97" i="30"/>
  <c r="N97" i="30"/>
  <c r="O97" i="30"/>
  <c r="P97" i="30"/>
  <c r="M98" i="30"/>
  <c r="N98" i="30"/>
  <c r="O98" i="30"/>
  <c r="P98" i="30"/>
  <c r="Q98" i="30"/>
  <c r="M99" i="30"/>
  <c r="N99" i="30"/>
  <c r="O99" i="30"/>
  <c r="P99" i="30"/>
  <c r="Q99" i="30"/>
  <c r="M100" i="30"/>
  <c r="N100" i="30"/>
  <c r="O100" i="30"/>
  <c r="P100" i="30"/>
  <c r="Q100" i="30"/>
  <c r="M101" i="30"/>
  <c r="N101" i="30"/>
  <c r="O101" i="30"/>
  <c r="P101" i="30"/>
  <c r="Q101" i="30"/>
  <c r="M102" i="30"/>
  <c r="N102" i="30"/>
  <c r="O102" i="30"/>
  <c r="P102" i="30"/>
  <c r="Q102" i="30"/>
  <c r="R102" i="30"/>
  <c r="M103" i="30"/>
  <c r="N103" i="30"/>
  <c r="O103" i="30"/>
  <c r="P103" i="30"/>
  <c r="Q103" i="30"/>
  <c r="R103" i="30"/>
  <c r="M104" i="30"/>
  <c r="N104" i="30"/>
  <c r="O104" i="30"/>
  <c r="P104" i="30"/>
  <c r="Q104" i="30"/>
  <c r="R104" i="30"/>
  <c r="M105" i="30"/>
  <c r="N105" i="30"/>
  <c r="O105" i="30"/>
  <c r="P105" i="30"/>
  <c r="Q105" i="30"/>
  <c r="R105" i="30"/>
  <c r="M106" i="30"/>
  <c r="N106" i="30"/>
  <c r="O106" i="30"/>
  <c r="P106" i="30"/>
  <c r="Q106" i="30"/>
  <c r="R106" i="30"/>
  <c r="M107" i="30"/>
  <c r="N107" i="30"/>
  <c r="O107" i="30"/>
  <c r="P107" i="30"/>
  <c r="Q107" i="30"/>
  <c r="R107" i="30"/>
  <c r="M108" i="30"/>
  <c r="N108" i="30"/>
  <c r="O108" i="30"/>
  <c r="P108" i="30"/>
  <c r="Q108" i="30"/>
  <c r="R108" i="30"/>
  <c r="M109" i="30"/>
  <c r="N109" i="30"/>
  <c r="O109" i="30"/>
  <c r="P109" i="30"/>
  <c r="Q109" i="30"/>
  <c r="R109" i="30"/>
  <c r="M110" i="30"/>
  <c r="N110" i="30"/>
  <c r="O110" i="30"/>
  <c r="P110" i="30"/>
  <c r="Q110" i="30"/>
  <c r="R110" i="30"/>
  <c r="M111" i="30"/>
  <c r="N111" i="30"/>
  <c r="O111" i="30"/>
  <c r="P111" i="30"/>
  <c r="Q111" i="30"/>
  <c r="R111" i="30"/>
  <c r="M112" i="30"/>
  <c r="N112" i="30"/>
  <c r="O112" i="30"/>
  <c r="P112" i="30"/>
  <c r="Q112" i="30"/>
  <c r="R112" i="30"/>
  <c r="M113" i="30"/>
  <c r="N113" i="30"/>
  <c r="O113" i="30"/>
  <c r="P113" i="30"/>
  <c r="Q113" i="30"/>
  <c r="R113" i="30"/>
  <c r="M114" i="30"/>
  <c r="N114" i="30"/>
  <c r="O114" i="30"/>
  <c r="P114" i="30"/>
  <c r="Q114" i="30"/>
  <c r="R114" i="30"/>
  <c r="M115" i="30"/>
  <c r="N115" i="30"/>
  <c r="O115" i="30"/>
  <c r="P115" i="30"/>
  <c r="Q115" i="30"/>
  <c r="R115" i="30"/>
  <c r="M116" i="30"/>
  <c r="N116" i="30"/>
  <c r="O116" i="30"/>
  <c r="P116" i="30"/>
  <c r="Q116" i="30"/>
  <c r="R116" i="30"/>
  <c r="M117" i="30"/>
  <c r="N117" i="30"/>
  <c r="O117" i="30"/>
  <c r="P117" i="30"/>
  <c r="Q117" i="30"/>
  <c r="R117" i="30"/>
  <c r="M118" i="30"/>
  <c r="N118" i="30"/>
  <c r="O118" i="30"/>
  <c r="P118" i="30"/>
  <c r="Q118" i="30"/>
  <c r="R118" i="30"/>
  <c r="N87" i="30"/>
  <c r="L88" i="30"/>
  <c r="L89" i="30"/>
  <c r="L90" i="30"/>
  <c r="L91" i="30"/>
  <c r="L92" i="30"/>
  <c r="L93" i="30"/>
  <c r="L94" i="30"/>
  <c r="L95" i="30"/>
  <c r="L96" i="30"/>
  <c r="L97" i="30"/>
  <c r="L98" i="30"/>
  <c r="L99" i="30"/>
  <c r="L100" i="30"/>
  <c r="L101" i="30"/>
  <c r="L102" i="30"/>
  <c r="L103" i="30"/>
  <c r="L104" i="30"/>
  <c r="L105" i="30"/>
  <c r="L106" i="30"/>
  <c r="L107" i="30"/>
  <c r="L108" i="30"/>
  <c r="L109" i="30"/>
  <c r="L110" i="30"/>
  <c r="L111" i="30"/>
  <c r="L112" i="30"/>
  <c r="L113" i="30"/>
  <c r="L114" i="30"/>
  <c r="L115" i="30"/>
  <c r="L116" i="30"/>
  <c r="L117" i="30"/>
  <c r="L118" i="30"/>
  <c r="L87" i="30"/>
  <c r="K88" i="30"/>
  <c r="K89" i="30"/>
  <c r="K90" i="30"/>
  <c r="K91" i="30"/>
  <c r="K92" i="30"/>
  <c r="K93" i="30"/>
  <c r="K94" i="30"/>
  <c r="K95" i="30"/>
  <c r="K96" i="30"/>
  <c r="K97" i="30"/>
  <c r="K98" i="30"/>
  <c r="K99" i="30"/>
  <c r="K100" i="30"/>
  <c r="K101" i="30"/>
  <c r="K102" i="30"/>
  <c r="K103" i="30"/>
  <c r="K104" i="30"/>
  <c r="K105" i="30"/>
  <c r="K106" i="30"/>
  <c r="K107" i="30"/>
  <c r="K108" i="30"/>
  <c r="K109" i="30"/>
  <c r="K110" i="30"/>
  <c r="K111" i="30"/>
  <c r="K87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J88" i="30"/>
  <c r="J89" i="30"/>
  <c r="J90" i="30"/>
  <c r="J91" i="30"/>
  <c r="J92" i="30"/>
  <c r="J93" i="30"/>
  <c r="J94" i="30"/>
  <c r="J95" i="30"/>
  <c r="J96" i="30"/>
  <c r="J97" i="30"/>
  <c r="J98" i="30"/>
  <c r="J99" i="30"/>
  <c r="J100" i="30"/>
  <c r="J101" i="30"/>
  <c r="J102" i="30"/>
  <c r="J103" i="30"/>
  <c r="J104" i="30"/>
  <c r="J105" i="30"/>
  <c r="J106" i="30"/>
  <c r="J107" i="30"/>
  <c r="J108" i="30"/>
  <c r="J109" i="30"/>
  <c r="J110" i="30"/>
  <c r="J111" i="30"/>
  <c r="J112" i="30"/>
  <c r="J113" i="30"/>
  <c r="J114" i="30"/>
  <c r="J115" i="30"/>
  <c r="J116" i="30"/>
  <c r="J117" i="30"/>
  <c r="J118" i="30"/>
  <c r="J87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C117" i="30"/>
  <c r="C118" i="30"/>
  <c r="B100" i="30"/>
  <c r="B101" i="30"/>
  <c r="B102" i="30"/>
  <c r="B103" i="30"/>
  <c r="B104" i="30"/>
  <c r="B105" i="30"/>
  <c r="B106" i="30"/>
  <c r="B107" i="30"/>
  <c r="B108" i="30"/>
  <c r="B109" i="30"/>
  <c r="B110" i="30"/>
  <c r="B111" i="30"/>
  <c r="B112" i="30"/>
  <c r="B113" i="30"/>
  <c r="B114" i="30"/>
  <c r="B115" i="30"/>
  <c r="B116" i="30"/>
  <c r="B117" i="30"/>
  <c r="B118" i="30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32" i="23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3" i="23"/>
  <c r="E34" i="23"/>
  <c r="E35" i="23"/>
  <c r="E36" i="23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34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9" i="1"/>
  <c r="E10" i="1"/>
  <c r="E12" i="1"/>
  <c r="C142" i="30" l="1"/>
  <c r="D142" i="30"/>
  <c r="M142" i="30"/>
  <c r="J142" i="30"/>
  <c r="K142" i="30"/>
  <c r="Q142" i="30"/>
  <c r="L142" i="30"/>
  <c r="N142" i="30"/>
  <c r="P142" i="30"/>
  <c r="R142" i="30"/>
  <c r="B142" i="30"/>
  <c r="O142" i="30"/>
  <c r="C139" i="30"/>
  <c r="C140" i="30" s="1"/>
  <c r="D139" i="30"/>
  <c r="D140" i="30" s="1"/>
  <c r="Q139" i="30"/>
  <c r="Q140" i="30" s="1"/>
  <c r="M139" i="30"/>
  <c r="M140" i="30" s="1"/>
  <c r="J139" i="30"/>
  <c r="J140" i="30" s="1"/>
  <c r="K139" i="30"/>
  <c r="K140" i="30" s="1"/>
  <c r="B139" i="30"/>
  <c r="B140" i="30" s="1"/>
  <c r="L139" i="30"/>
  <c r="L140" i="30" s="1"/>
  <c r="N139" i="30"/>
  <c r="N140" i="30" s="1"/>
  <c r="P139" i="30"/>
  <c r="P140" i="30" s="1"/>
  <c r="O139" i="30"/>
  <c r="O140" i="30" s="1"/>
  <c r="R139" i="30"/>
  <c r="R140" i="30" s="1"/>
  <c r="X112" i="30"/>
  <c r="X100" i="30"/>
  <c r="X120" i="30"/>
  <c r="X98" i="30"/>
  <c r="X116" i="30"/>
  <c r="X108" i="30"/>
  <c r="X104" i="30"/>
  <c r="X99" i="30"/>
  <c r="X115" i="30"/>
  <c r="X111" i="30"/>
  <c r="X107" i="30"/>
  <c r="X103" i="30"/>
  <c r="X110" i="30"/>
  <c r="X102" i="30"/>
  <c r="X117" i="30"/>
  <c r="X113" i="30"/>
  <c r="X109" i="30"/>
  <c r="X105" i="30"/>
  <c r="X101" i="30"/>
  <c r="X122" i="30"/>
  <c r="X125" i="30"/>
  <c r="X96" i="30"/>
  <c r="X92" i="30"/>
  <c r="X88" i="30"/>
  <c r="X95" i="30"/>
  <c r="X91" i="30"/>
  <c r="X87" i="30"/>
  <c r="X94" i="30"/>
  <c r="X90" i="30"/>
  <c r="X119" i="30"/>
  <c r="X123" i="30"/>
  <c r="X121" i="30"/>
  <c r="X118" i="30"/>
  <c r="X114" i="30"/>
  <c r="X106" i="30"/>
  <c r="X124" i="30"/>
  <c r="X97" i="30"/>
  <c r="X93" i="30"/>
  <c r="X89" i="30"/>
  <c r="X142" i="30" l="1"/>
  <c r="Y137" i="30"/>
  <c r="Y136" i="30"/>
  <c r="Y135" i="30"/>
  <c r="X145" i="30"/>
  <c r="X139" i="30"/>
  <c r="X140" i="30" s="1"/>
  <c r="Y134" i="30"/>
  <c r="X144" i="30"/>
  <c r="Y93" i="30"/>
  <c r="Y109" i="30"/>
  <c r="Y125" i="30"/>
  <c r="Y120" i="30"/>
  <c r="Y102" i="30"/>
  <c r="Y118" i="30"/>
  <c r="Y104" i="30"/>
  <c r="Y99" i="30"/>
  <c r="Y115" i="30"/>
  <c r="Y131" i="30"/>
  <c r="Y112" i="30"/>
  <c r="Y89" i="30"/>
  <c r="Y114" i="30"/>
  <c r="Y95" i="30"/>
  <c r="Y96" i="30"/>
  <c r="Y97" i="30"/>
  <c r="Y113" i="30"/>
  <c r="Y129" i="30"/>
  <c r="Y88" i="30"/>
  <c r="Y132" i="30"/>
  <c r="Y90" i="30"/>
  <c r="Y106" i="30"/>
  <c r="Y122" i="30"/>
  <c r="Y116" i="30"/>
  <c r="Y87" i="30"/>
  <c r="Y103" i="30"/>
  <c r="Y119" i="30"/>
  <c r="Y124" i="30"/>
  <c r="Y121" i="30"/>
  <c r="Y130" i="30"/>
  <c r="Y127" i="30"/>
  <c r="Y101" i="30"/>
  <c r="Y117" i="30"/>
  <c r="Y133" i="30"/>
  <c r="Y100" i="30"/>
  <c r="Y94" i="30"/>
  <c r="Y110" i="30"/>
  <c r="Y126" i="30"/>
  <c r="Y128" i="30"/>
  <c r="Y91" i="30"/>
  <c r="Y107" i="30"/>
  <c r="Y123" i="30"/>
  <c r="Y105" i="30"/>
  <c r="Y108" i="30"/>
  <c r="Y98" i="30"/>
  <c r="Y92" i="30"/>
  <c r="Y111" i="30"/>
</calcChain>
</file>

<file path=xl/sharedStrings.xml><?xml version="1.0" encoding="utf-8"?>
<sst xmlns="http://schemas.openxmlformats.org/spreadsheetml/2006/main" count="205" uniqueCount="45">
  <si>
    <t>Oil</t>
  </si>
  <si>
    <t>Water</t>
  </si>
  <si>
    <t>Gas</t>
  </si>
  <si>
    <t>Water %</t>
  </si>
  <si>
    <t>per</t>
  </si>
  <si>
    <t>Barrel</t>
  </si>
  <si>
    <t>Annual Production History</t>
  </si>
  <si>
    <t>Year</t>
  </si>
  <si>
    <t>McLellan</t>
  </si>
  <si>
    <t>Sunniland</t>
  </si>
  <si>
    <t>Corkscrew</t>
  </si>
  <si>
    <t>Blackjack Creek</t>
  </si>
  <si>
    <t>Sunoco Felda</t>
  </si>
  <si>
    <t>West Felda</t>
  </si>
  <si>
    <t>Mid- Felda</t>
  </si>
  <si>
    <t>Lake Trafford</t>
  </si>
  <si>
    <t>Bear Island</t>
  </si>
  <si>
    <t>Lehigh Park</t>
  </si>
  <si>
    <t>Raccoon Point</t>
  </si>
  <si>
    <t>McLellan Field Annual Production History</t>
  </si>
  <si>
    <r>
      <t xml:space="preserve">            </t>
    </r>
    <r>
      <rPr>
        <b/>
        <i/>
        <u/>
        <sz val="20"/>
        <color indexed="8"/>
        <rFont val="Arial"/>
        <family val="2"/>
      </rPr>
      <t>Oil</t>
    </r>
  </si>
  <si>
    <t>Mt Carmel</t>
  </si>
  <si>
    <t>Coldwater Creek</t>
  </si>
  <si>
    <t>Bluff Springs</t>
  </si>
  <si>
    <t>McDavid</t>
  </si>
  <si>
    <t>Sweetwater Creek</t>
  </si>
  <si>
    <t>Baxter Island</t>
  </si>
  <si>
    <t>Pepper Hammock</t>
  </si>
  <si>
    <t>Seminole</t>
  </si>
  <si>
    <t>Townsend Canal</t>
  </si>
  <si>
    <t>Forty Mile Bend</t>
  </si>
  <si>
    <t>TOTAL</t>
  </si>
  <si>
    <t>Peak Production</t>
  </si>
  <si>
    <t>North Florida</t>
  </si>
  <si>
    <t>South Florida</t>
  </si>
  <si>
    <t>Jay</t>
  </si>
  <si>
    <t>Active Fields</t>
  </si>
  <si>
    <t>Inactive Fields</t>
  </si>
  <si>
    <t>Florida Oil Field Production Data</t>
  </si>
  <si>
    <t>ANNUAL TOTAL</t>
  </si>
  <si>
    <t>CUMULATIVE</t>
  </si>
  <si>
    <t>TAB LEGEND</t>
  </si>
  <si>
    <t>ACTIVE FIELDS</t>
  </si>
  <si>
    <t>INACTIVE FIELDS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</si>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</sst>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color indexed="57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6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i/>
      <u/>
      <sz val="20"/>
      <color indexed="8"/>
      <name val="Arial"/>
      <family val="2"/>
    </font>
    <font>
      <b/>
      <sz val="20"/>
      <color indexed="20"/>
      <name val="Arial"/>
      <family val="2"/>
    </font>
    <font>
      <b/>
      <sz val="20"/>
      <color indexed="62"/>
      <name val="Arial"/>
      <family val="2"/>
    </font>
    <font>
      <b/>
      <sz val="20"/>
      <color indexed="56"/>
      <name val="Arial"/>
      <family val="2"/>
    </font>
    <font>
      <b/>
      <sz val="36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20"/>
      <color indexed="12"/>
      <name val="Arial"/>
      <family val="2"/>
    </font>
    <font>
      <sz val="20"/>
      <color indexed="12"/>
      <name val="Arial"/>
      <family val="2"/>
    </font>
    <font>
      <b/>
      <i/>
      <u/>
      <sz val="20"/>
      <color indexed="20"/>
      <name val="Arial"/>
      <family val="2"/>
    </font>
    <font>
      <sz val="20"/>
      <color indexed="20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b/>
      <sz val="24"/>
      <color indexed="9"/>
      <name val="Arial"/>
      <family val="2"/>
    </font>
    <font>
      <sz val="20"/>
      <name val="Arial"/>
      <family val="2"/>
    </font>
    <font>
      <b/>
      <sz val="20"/>
      <color rgb="FF800080"/>
      <name val="Arial"/>
      <family val="2"/>
    </font>
    <font>
      <b/>
      <sz val="20"/>
      <color rgb="FF333399"/>
      <name val="Arial"/>
      <family val="2"/>
    </font>
    <font>
      <sz val="20"/>
      <color rgb="FF800080"/>
      <name val="Arial"/>
      <family val="2"/>
    </font>
    <font>
      <b/>
      <sz val="20"/>
      <name val="Arial"/>
      <family val="2"/>
    </font>
    <font>
      <b/>
      <u/>
      <sz val="20"/>
      <name val="Arial"/>
      <family val="2"/>
    </font>
    <font>
      <b/>
      <sz val="20"/>
      <color indexed="57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/>
    <xf numFmtId="10" fontId="2" fillId="2" borderId="0" xfId="0" applyNumberFormat="1" applyFont="1" applyFill="1" applyAlignment="1"/>
    <xf numFmtId="0" fontId="8" fillId="2" borderId="0" xfId="0" applyFont="1" applyFill="1" applyAlignment="1">
      <alignment horizontal="left"/>
    </xf>
    <xf numFmtId="10" fontId="5" fillId="2" borderId="0" xfId="0" applyNumberFormat="1" applyFont="1" applyFill="1" applyAlignment="1"/>
    <xf numFmtId="0" fontId="7" fillId="2" borderId="0" xfId="0" applyFont="1" applyFill="1"/>
    <xf numFmtId="0" fontId="7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164" fontId="9" fillId="2" borderId="0" xfId="1" applyNumberFormat="1" applyFont="1" applyFill="1"/>
    <xf numFmtId="3" fontId="12" fillId="2" borderId="0" xfId="0" applyNumberFormat="1" applyFont="1" applyFill="1"/>
    <xf numFmtId="3" fontId="13" fillId="2" borderId="0" xfId="0" applyNumberFormat="1" applyFont="1" applyFill="1"/>
    <xf numFmtId="10" fontId="9" fillId="2" borderId="0" xfId="0" applyNumberFormat="1" applyFont="1" applyFill="1" applyAlignment="1"/>
    <xf numFmtId="3" fontId="9" fillId="2" borderId="0" xfId="0" applyNumberFormat="1" applyFont="1" applyFill="1"/>
    <xf numFmtId="3" fontId="14" fillId="2" borderId="0" xfId="0" applyNumberFormat="1" applyFont="1" applyFill="1"/>
    <xf numFmtId="0" fontId="1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2" borderId="0" xfId="0" applyFont="1" applyFill="1" applyAlignment="1">
      <alignment horizontal="center"/>
    </xf>
    <xf numFmtId="3" fontId="19" fillId="2" borderId="0" xfId="0" applyNumberFormat="1" applyFont="1" applyFill="1"/>
    <xf numFmtId="0" fontId="20" fillId="2" borderId="0" xfId="0" applyFont="1" applyFill="1" applyAlignment="1">
      <alignment horizontal="center"/>
    </xf>
    <xf numFmtId="3" fontId="21" fillId="2" borderId="0" xfId="0" applyNumberFormat="1" applyFont="1" applyFill="1"/>
    <xf numFmtId="3" fontId="22" fillId="2" borderId="0" xfId="0" applyNumberFormat="1" applyFont="1" applyFill="1"/>
    <xf numFmtId="0" fontId="10" fillId="2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3" fontId="0" fillId="0" borderId="0" xfId="0" applyNumberFormat="1"/>
    <xf numFmtId="0" fontId="7" fillId="2" borderId="0" xfId="0" applyFont="1" applyFill="1" applyAlignment="1">
      <alignment horizontal="right"/>
    </xf>
    <xf numFmtId="164" fontId="9" fillId="2" borderId="0" xfId="1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3" fontId="25" fillId="2" borderId="0" xfId="0" applyNumberFormat="1" applyFont="1" applyFill="1"/>
    <xf numFmtId="3" fontId="26" fillId="2" borderId="0" xfId="0" applyNumberFormat="1" applyFont="1" applyFill="1"/>
    <xf numFmtId="3" fontId="27" fillId="2" borderId="0" xfId="0" applyNumberFormat="1" applyFont="1" applyFill="1"/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left" vertical="center"/>
    </xf>
    <xf numFmtId="3" fontId="0" fillId="0" borderId="15" xfId="0" applyNumberFormat="1" applyBorder="1" applyAlignment="1">
      <alignment horizontal="left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/>
    </xf>
    <xf numFmtId="0" fontId="23" fillId="3" borderId="23" xfId="0" applyFont="1" applyFill="1" applyBorder="1" applyAlignment="1">
      <alignment horizontal="center" wrapText="1"/>
    </xf>
    <xf numFmtId="0" fontId="23" fillId="3" borderId="24" xfId="0" applyFont="1" applyFill="1" applyBorder="1" applyAlignment="1">
      <alignment horizontal="center" wrapText="1"/>
    </xf>
    <xf numFmtId="0" fontId="23" fillId="3" borderId="25" xfId="0" applyFont="1" applyFill="1" applyBorder="1" applyAlignment="1">
      <alignment horizontal="center" wrapText="1"/>
    </xf>
    <xf numFmtId="3" fontId="0" fillId="0" borderId="3" xfId="0" applyNumberFormat="1" applyBorder="1"/>
    <xf numFmtId="3" fontId="0" fillId="0" borderId="4" xfId="0" applyNumberFormat="1" applyBorder="1"/>
    <xf numFmtId="3" fontId="0" fillId="0" borderId="26" xfId="0" applyNumberFormat="1" applyBorder="1" applyAlignment="1">
      <alignment horizontal="left" vertical="center"/>
    </xf>
    <xf numFmtId="3" fontId="0" fillId="0" borderId="28" xfId="0" applyNumberFormat="1" applyBorder="1" applyAlignment="1">
      <alignment horizontal="left" vertical="center"/>
    </xf>
    <xf numFmtId="3" fontId="0" fillId="0" borderId="29" xfId="0" applyNumberFormat="1" applyBorder="1"/>
    <xf numFmtId="3" fontId="0" fillId="0" borderId="17" xfId="0" applyNumberFormat="1" applyBorder="1" applyAlignment="1">
      <alignment horizontal="left" vertical="center"/>
    </xf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0" fontId="0" fillId="4" borderId="26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3" fontId="0" fillId="4" borderId="26" xfId="0" applyNumberFormat="1" applyFill="1" applyBorder="1" applyAlignment="1">
      <alignment vertical="center"/>
    </xf>
    <xf numFmtId="3" fontId="0" fillId="4" borderId="30" xfId="0" applyNumberFormat="1" applyFill="1" applyBorder="1" applyAlignment="1">
      <alignment vertical="center"/>
    </xf>
    <xf numFmtId="3" fontId="0" fillId="4" borderId="27" xfId="0" applyNumberFormat="1" applyFill="1" applyBorder="1" applyAlignment="1">
      <alignment vertical="center"/>
    </xf>
    <xf numFmtId="3" fontId="0" fillId="4" borderId="31" xfId="0" applyNumberFormat="1" applyFill="1" applyBorder="1" applyAlignment="1">
      <alignment vertical="center"/>
    </xf>
    <xf numFmtId="3" fontId="0" fillId="4" borderId="35" xfId="0" applyNumberFormat="1" applyFill="1" applyBorder="1" applyAlignment="1">
      <alignment vertical="center"/>
    </xf>
    <xf numFmtId="3" fontId="0" fillId="4" borderId="36" xfId="0" applyNumberFormat="1" applyFill="1" applyBorder="1" applyAlignment="1">
      <alignment vertical="center"/>
    </xf>
    <xf numFmtId="3" fontId="0" fillId="0" borderId="37" xfId="0" applyNumberFormat="1" applyBorder="1" applyAlignment="1">
      <alignment horizontal="left" vertical="center"/>
    </xf>
    <xf numFmtId="3" fontId="0" fillId="4" borderId="38" xfId="0" applyNumberFormat="1" applyFill="1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3" fontId="0" fillId="4" borderId="40" xfId="0" applyNumberFormat="1" applyFill="1" applyBorder="1" applyAlignment="1">
      <alignment vertical="center"/>
    </xf>
    <xf numFmtId="3" fontId="0" fillId="4" borderId="41" xfId="0" applyNumberFormat="1" applyFill="1" applyBorder="1" applyAlignment="1">
      <alignment vertical="center"/>
    </xf>
    <xf numFmtId="3" fontId="0" fillId="4" borderId="11" xfId="0" applyNumberFormat="1" applyFill="1" applyBorder="1" applyAlignment="1">
      <alignment vertical="center"/>
    </xf>
    <xf numFmtId="3" fontId="0" fillId="4" borderId="42" xfId="0" applyNumberFormat="1" applyFill="1" applyBorder="1" applyAlignment="1">
      <alignment vertical="center"/>
    </xf>
    <xf numFmtId="3" fontId="0" fillId="4" borderId="43" xfId="0" applyNumberFormat="1" applyFill="1" applyBorder="1" applyAlignment="1">
      <alignment vertical="center"/>
    </xf>
    <xf numFmtId="3" fontId="28" fillId="2" borderId="0" xfId="0" applyNumberFormat="1" applyFont="1" applyFill="1"/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0" fontId="29" fillId="2" borderId="0" xfId="0" applyNumberFormat="1" applyFont="1" applyFill="1" applyAlignment="1"/>
    <xf numFmtId="10" fontId="31" fillId="2" borderId="0" xfId="0" applyNumberFormat="1" applyFont="1" applyFill="1" applyAlignment="1"/>
    <xf numFmtId="0" fontId="29" fillId="2" borderId="0" xfId="0" applyFont="1" applyFill="1" applyAlignment="1"/>
    <xf numFmtId="0" fontId="29" fillId="2" borderId="0" xfId="0" applyFont="1" applyFill="1"/>
    <xf numFmtId="0" fontId="0" fillId="0" borderId="46" xfId="0" applyBorder="1"/>
    <xf numFmtId="0" fontId="0" fillId="0" borderId="47" xfId="0" applyBorder="1"/>
    <xf numFmtId="0" fontId="17" fillId="0" borderId="33" xfId="0" applyFont="1" applyBorder="1" applyAlignment="1">
      <alignment horizontal="center" vertical="center"/>
    </xf>
    <xf numFmtId="3" fontId="0" fillId="0" borderId="38" xfId="0" applyNumberFormat="1" applyBorder="1" applyAlignment="1">
      <alignment horizontal="left" vertical="center"/>
    </xf>
    <xf numFmtId="3" fontId="0" fillId="0" borderId="50" xfId="0" applyNumberFormat="1" applyBorder="1" applyAlignment="1">
      <alignment horizontal="left" vertical="center"/>
    </xf>
    <xf numFmtId="3" fontId="0" fillId="0" borderId="51" xfId="0" applyNumberFormat="1" applyBorder="1"/>
    <xf numFmtId="3" fontId="0" fillId="0" borderId="39" xfId="0" applyNumberFormat="1" applyBorder="1"/>
    <xf numFmtId="0" fontId="17" fillId="0" borderId="52" xfId="0" applyFont="1" applyBorder="1" applyAlignment="1">
      <alignment horizontal="center" vertical="center"/>
    </xf>
    <xf numFmtId="3" fontId="0" fillId="0" borderId="43" xfId="0" applyNumberFormat="1" applyBorder="1" applyAlignment="1">
      <alignment horizontal="left" vertical="center"/>
    </xf>
    <xf numFmtId="3" fontId="0" fillId="0" borderId="30" xfId="0" applyNumberFormat="1" applyBorder="1" applyAlignment="1">
      <alignment horizontal="left" vertical="center"/>
    </xf>
    <xf numFmtId="3" fontId="0" fillId="0" borderId="30" xfId="0" applyNumberFormat="1" applyFill="1" applyBorder="1" applyAlignment="1">
      <alignment vertical="center"/>
    </xf>
    <xf numFmtId="3" fontId="0" fillId="0" borderId="52" xfId="0" applyNumberFormat="1" applyBorder="1"/>
    <xf numFmtId="3" fontId="0" fillId="0" borderId="53" xfId="0" applyNumberFormat="1" applyBorder="1"/>
    <xf numFmtId="0" fontId="17" fillId="0" borderId="1" xfId="0" applyFont="1" applyBorder="1" applyAlignment="1">
      <alignment horizontal="center" vertical="center"/>
    </xf>
    <xf numFmtId="0" fontId="24" fillId="3" borderId="9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17" fillId="5" borderId="46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0" fontId="17" fillId="6" borderId="46" xfId="0" applyFont="1" applyFill="1" applyBorder="1" applyAlignment="1">
      <alignment horizontal="center"/>
    </xf>
    <xf numFmtId="0" fontId="17" fillId="6" borderId="47" xfId="0" applyFont="1" applyFill="1" applyBorder="1" applyAlignment="1">
      <alignment horizontal="center"/>
    </xf>
    <xf numFmtId="0" fontId="17" fillId="7" borderId="48" xfId="0" applyFont="1" applyFill="1" applyBorder="1" applyAlignment="1">
      <alignment horizontal="center"/>
    </xf>
    <xf numFmtId="0" fontId="17" fillId="7" borderId="49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500" b="1" baseline="0"/>
              <a:t>Historical Oil Production in Florida</a:t>
            </a:r>
          </a:p>
        </c:rich>
      </c:tx>
      <c:layout>
        <c:manualLayout>
          <c:xMode val="edge"/>
          <c:yMode val="edge"/>
          <c:x val="7.728983961554492E-2"/>
          <c:y val="0.11428572747088084"/>
        </c:manualLayout>
      </c:layout>
      <c:overlay val="0"/>
      <c:spPr>
        <a:solidFill>
          <a:schemeClr val="bg1"/>
        </a:solidFill>
        <a:ln w="2857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710317798800172E-2"/>
          <c:y val="2.3575094294954784E-2"/>
          <c:w val="0.92326309848586463"/>
          <c:h val="0.88125879048874167"/>
        </c:manualLayout>
      </c:layout>
      <c:areaChart>
        <c:grouping val="stacked"/>
        <c:varyColors val="0"/>
        <c:ser>
          <c:idx val="2"/>
          <c:order val="0"/>
          <c:tx>
            <c:strRef>
              <c:f>State!$B$59</c:f>
              <c:strCache>
                <c:ptCount val="1"/>
                <c:pt idx="0">
                  <c:v>Jay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State!$B$60:$B$137</c:f>
              <c:numCache>
                <c:formatCode>#,##0</c:formatCode>
                <c:ptCount val="78"/>
                <c:pt idx="27">
                  <c:v>6819</c:v>
                </c:pt>
                <c:pt idx="28">
                  <c:v>687080</c:v>
                </c:pt>
                <c:pt idx="29">
                  <c:v>12062344</c:v>
                </c:pt>
                <c:pt idx="30">
                  <c:v>27894547</c:v>
                </c:pt>
                <c:pt idx="31">
                  <c:v>31574636</c:v>
                </c:pt>
                <c:pt idx="32">
                  <c:v>31693209</c:v>
                </c:pt>
                <c:pt idx="33">
                  <c:v>33561648</c:v>
                </c:pt>
                <c:pt idx="34">
                  <c:v>35225341</c:v>
                </c:pt>
                <c:pt idx="35">
                  <c:v>36087305</c:v>
                </c:pt>
                <c:pt idx="36">
                  <c:v>36089373</c:v>
                </c:pt>
                <c:pt idx="37">
                  <c:v>31914848</c:v>
                </c:pt>
                <c:pt idx="38">
                  <c:v>24972497</c:v>
                </c:pt>
                <c:pt idx="39">
                  <c:v>16750425</c:v>
                </c:pt>
                <c:pt idx="40">
                  <c:v>12530827</c:v>
                </c:pt>
                <c:pt idx="41">
                  <c:v>8769649</c:v>
                </c:pt>
                <c:pt idx="42">
                  <c:v>6358259</c:v>
                </c:pt>
                <c:pt idx="43">
                  <c:v>5518771</c:v>
                </c:pt>
                <c:pt idx="44">
                  <c:v>4676964</c:v>
                </c:pt>
                <c:pt idx="45">
                  <c:v>4729067</c:v>
                </c:pt>
                <c:pt idx="46">
                  <c:v>4814354</c:v>
                </c:pt>
                <c:pt idx="47">
                  <c:v>3645049</c:v>
                </c:pt>
                <c:pt idx="48">
                  <c:v>2947539</c:v>
                </c:pt>
                <c:pt idx="49">
                  <c:v>3818658</c:v>
                </c:pt>
                <c:pt idx="50">
                  <c:v>3954826</c:v>
                </c:pt>
                <c:pt idx="51">
                  <c:v>4159336</c:v>
                </c:pt>
                <c:pt idx="52">
                  <c:v>3810967</c:v>
                </c:pt>
                <c:pt idx="53">
                  <c:v>3895660</c:v>
                </c:pt>
                <c:pt idx="54">
                  <c:v>3759700</c:v>
                </c:pt>
                <c:pt idx="55">
                  <c:v>3592132</c:v>
                </c:pt>
                <c:pt idx="56">
                  <c:v>3540332</c:v>
                </c:pt>
                <c:pt idx="57">
                  <c:v>3385659</c:v>
                </c:pt>
                <c:pt idx="58">
                  <c:v>3106905</c:v>
                </c:pt>
                <c:pt idx="59">
                  <c:v>2466319</c:v>
                </c:pt>
                <c:pt idx="60">
                  <c:v>2230230</c:v>
                </c:pt>
                <c:pt idx="61">
                  <c:v>1947583</c:v>
                </c:pt>
                <c:pt idx="62">
                  <c:v>1632289</c:v>
                </c:pt>
                <c:pt idx="63">
                  <c:v>1402653</c:v>
                </c:pt>
                <c:pt idx="64">
                  <c:v>1244895</c:v>
                </c:pt>
                <c:pt idx="65">
                  <c:v>1143918</c:v>
                </c:pt>
                <c:pt idx="66">
                  <c:v>12419</c:v>
                </c:pt>
                <c:pt idx="67">
                  <c:v>913841</c:v>
                </c:pt>
                <c:pt idx="68">
                  <c:v>1103626</c:v>
                </c:pt>
                <c:pt idx="69">
                  <c:v>1219898</c:v>
                </c:pt>
                <c:pt idx="70">
                  <c:v>1340826</c:v>
                </c:pt>
                <c:pt idx="71">
                  <c:v>1462733</c:v>
                </c:pt>
                <c:pt idx="72">
                  <c:v>1477713</c:v>
                </c:pt>
                <c:pt idx="73">
                  <c:v>1394924</c:v>
                </c:pt>
                <c:pt idx="74">
                  <c:v>1350474</c:v>
                </c:pt>
                <c:pt idx="75">
                  <c:v>1275441</c:v>
                </c:pt>
                <c:pt idx="76">
                  <c:v>1220928</c:v>
                </c:pt>
                <c:pt idx="77">
                  <c:v>936081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24-4D09-8D8D-37C8CECADBE4}"/>
            </c:ext>
          </c:extLst>
        </c:ser>
        <c:ser>
          <c:idx val="3"/>
          <c:order val="1"/>
          <c:tx>
            <c:strRef>
              <c:f>State!$C$59</c:f>
              <c:strCache>
                <c:ptCount val="1"/>
                <c:pt idx="0">
                  <c:v>Blackjack Creek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State!$C$60:$C$137</c:f>
              <c:numCache>
                <c:formatCode>#,##0</c:formatCode>
                <c:ptCount val="78"/>
                <c:pt idx="29">
                  <c:v>36074</c:v>
                </c:pt>
                <c:pt idx="30">
                  <c:v>313</c:v>
                </c:pt>
                <c:pt idx="31">
                  <c:v>0</c:v>
                </c:pt>
                <c:pt idx="32">
                  <c:v>4596936</c:v>
                </c:pt>
                <c:pt idx="33">
                  <c:v>5459247</c:v>
                </c:pt>
                <c:pt idx="34">
                  <c:v>5667962</c:v>
                </c:pt>
                <c:pt idx="35">
                  <c:v>5857725</c:v>
                </c:pt>
                <c:pt idx="36">
                  <c:v>5761034</c:v>
                </c:pt>
                <c:pt idx="37">
                  <c:v>6068865</c:v>
                </c:pt>
                <c:pt idx="38">
                  <c:v>5802624</c:v>
                </c:pt>
                <c:pt idx="39">
                  <c:v>5350349</c:v>
                </c:pt>
                <c:pt idx="40">
                  <c:v>3645928</c:v>
                </c:pt>
                <c:pt idx="41">
                  <c:v>2216417</c:v>
                </c:pt>
                <c:pt idx="42">
                  <c:v>1455467</c:v>
                </c:pt>
                <c:pt idx="43">
                  <c:v>888837</c:v>
                </c:pt>
                <c:pt idx="44">
                  <c:v>695496</c:v>
                </c:pt>
                <c:pt idx="45">
                  <c:v>462464</c:v>
                </c:pt>
                <c:pt idx="46">
                  <c:v>517142</c:v>
                </c:pt>
                <c:pt idx="47">
                  <c:v>500219</c:v>
                </c:pt>
                <c:pt idx="48">
                  <c:v>412269</c:v>
                </c:pt>
                <c:pt idx="49">
                  <c:v>392969</c:v>
                </c:pt>
                <c:pt idx="50">
                  <c:v>360943</c:v>
                </c:pt>
                <c:pt idx="51">
                  <c:v>354722</c:v>
                </c:pt>
                <c:pt idx="52">
                  <c:v>301964</c:v>
                </c:pt>
                <c:pt idx="53">
                  <c:v>272750</c:v>
                </c:pt>
                <c:pt idx="54">
                  <c:v>260560</c:v>
                </c:pt>
                <c:pt idx="55">
                  <c:v>264604</c:v>
                </c:pt>
                <c:pt idx="56">
                  <c:v>208334</c:v>
                </c:pt>
                <c:pt idx="57">
                  <c:v>179095</c:v>
                </c:pt>
                <c:pt idx="58">
                  <c:v>131199</c:v>
                </c:pt>
                <c:pt idx="59">
                  <c:v>14234</c:v>
                </c:pt>
                <c:pt idx="60">
                  <c:v>0</c:v>
                </c:pt>
                <c:pt idx="61">
                  <c:v>46314</c:v>
                </c:pt>
                <c:pt idx="62">
                  <c:v>86587</c:v>
                </c:pt>
                <c:pt idx="63">
                  <c:v>103839</c:v>
                </c:pt>
                <c:pt idx="64">
                  <c:v>93813</c:v>
                </c:pt>
                <c:pt idx="65">
                  <c:v>88144</c:v>
                </c:pt>
                <c:pt idx="66">
                  <c:v>69387</c:v>
                </c:pt>
                <c:pt idx="67">
                  <c:v>88241</c:v>
                </c:pt>
                <c:pt idx="68">
                  <c:v>98850</c:v>
                </c:pt>
                <c:pt idx="69">
                  <c:v>82680</c:v>
                </c:pt>
                <c:pt idx="70">
                  <c:v>88916</c:v>
                </c:pt>
                <c:pt idx="71">
                  <c:v>72311</c:v>
                </c:pt>
                <c:pt idx="72">
                  <c:v>83159</c:v>
                </c:pt>
                <c:pt idx="73">
                  <c:v>71502</c:v>
                </c:pt>
                <c:pt idx="74">
                  <c:v>73725</c:v>
                </c:pt>
                <c:pt idx="75">
                  <c:v>63791</c:v>
                </c:pt>
                <c:pt idx="76">
                  <c:v>51239</c:v>
                </c:pt>
                <c:pt idx="77">
                  <c:v>21341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24-4D09-8D8D-37C8CECADBE4}"/>
            </c:ext>
          </c:extLst>
        </c:ser>
        <c:ser>
          <c:idx val="4"/>
          <c:order val="2"/>
          <c:tx>
            <c:strRef>
              <c:f>State!$D$59</c:f>
              <c:strCache>
                <c:ptCount val="1"/>
                <c:pt idx="0">
                  <c:v>McLellan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State!$D$60:$D$137</c:f>
              <c:numCache>
                <c:formatCode>#,##0</c:formatCode>
                <c:ptCount val="78"/>
                <c:pt idx="43">
                  <c:v>37771</c:v>
                </c:pt>
                <c:pt idx="44">
                  <c:v>27870</c:v>
                </c:pt>
                <c:pt idx="45">
                  <c:v>64107</c:v>
                </c:pt>
                <c:pt idx="46">
                  <c:v>44541</c:v>
                </c:pt>
                <c:pt idx="47">
                  <c:v>27745</c:v>
                </c:pt>
                <c:pt idx="48">
                  <c:v>38675</c:v>
                </c:pt>
                <c:pt idx="49">
                  <c:v>35927</c:v>
                </c:pt>
                <c:pt idx="50">
                  <c:v>32901</c:v>
                </c:pt>
                <c:pt idx="51">
                  <c:v>24842</c:v>
                </c:pt>
                <c:pt idx="52">
                  <c:v>17238</c:v>
                </c:pt>
                <c:pt idx="53">
                  <c:v>17594</c:v>
                </c:pt>
                <c:pt idx="54">
                  <c:v>15112</c:v>
                </c:pt>
                <c:pt idx="55">
                  <c:v>14506</c:v>
                </c:pt>
                <c:pt idx="56">
                  <c:v>12087</c:v>
                </c:pt>
                <c:pt idx="57">
                  <c:v>14402</c:v>
                </c:pt>
                <c:pt idx="58">
                  <c:v>9503</c:v>
                </c:pt>
                <c:pt idx="59">
                  <c:v>5234</c:v>
                </c:pt>
                <c:pt idx="60">
                  <c:v>48</c:v>
                </c:pt>
                <c:pt idx="61">
                  <c:v>9</c:v>
                </c:pt>
                <c:pt idx="62">
                  <c:v>0</c:v>
                </c:pt>
                <c:pt idx="63">
                  <c:v>77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24-4D09-8D8D-37C8CECADBE4}"/>
            </c:ext>
          </c:extLst>
        </c:ser>
        <c:ser>
          <c:idx val="5"/>
          <c:order val="3"/>
          <c:tx>
            <c:strRef>
              <c:f>State!$E$59</c:f>
              <c:strCache>
                <c:ptCount val="1"/>
                <c:pt idx="0">
                  <c:v>Mt Carmel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State!$E$60:$E$137</c:f>
              <c:numCache>
                <c:formatCode>#,##0</c:formatCode>
                <c:ptCount val="78"/>
                <c:pt idx="28">
                  <c:v>2177</c:v>
                </c:pt>
                <c:pt idx="29">
                  <c:v>197426</c:v>
                </c:pt>
                <c:pt idx="30">
                  <c:v>195779</c:v>
                </c:pt>
                <c:pt idx="31">
                  <c:v>186340</c:v>
                </c:pt>
                <c:pt idx="32">
                  <c:v>565160</c:v>
                </c:pt>
                <c:pt idx="33">
                  <c:v>585137</c:v>
                </c:pt>
                <c:pt idx="34">
                  <c:v>533165</c:v>
                </c:pt>
                <c:pt idx="35">
                  <c:v>548434</c:v>
                </c:pt>
                <c:pt idx="36">
                  <c:v>609261</c:v>
                </c:pt>
                <c:pt idx="37">
                  <c:v>495685</c:v>
                </c:pt>
                <c:pt idx="38">
                  <c:v>250552</c:v>
                </c:pt>
                <c:pt idx="39">
                  <c:v>103031</c:v>
                </c:pt>
                <c:pt idx="40">
                  <c:v>92988</c:v>
                </c:pt>
                <c:pt idx="41">
                  <c:v>79557</c:v>
                </c:pt>
                <c:pt idx="42">
                  <c:v>68416</c:v>
                </c:pt>
                <c:pt idx="43">
                  <c:v>45649</c:v>
                </c:pt>
                <c:pt idx="44">
                  <c:v>31312</c:v>
                </c:pt>
                <c:pt idx="45">
                  <c:v>41668</c:v>
                </c:pt>
                <c:pt idx="46">
                  <c:v>12520</c:v>
                </c:pt>
                <c:pt idx="47">
                  <c:v>20290</c:v>
                </c:pt>
                <c:pt idx="48">
                  <c:v>19984</c:v>
                </c:pt>
                <c:pt idx="49">
                  <c:v>10944</c:v>
                </c:pt>
                <c:pt idx="50">
                  <c:v>28746</c:v>
                </c:pt>
                <c:pt idx="51">
                  <c:v>20725</c:v>
                </c:pt>
                <c:pt idx="52">
                  <c:v>2737</c:v>
                </c:pt>
                <c:pt idx="53">
                  <c:v>76</c:v>
                </c:pt>
                <c:pt idx="76">
                  <c:v>227268</c:v>
                </c:pt>
                <c:pt idx="77">
                  <c:v>124467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24-4D09-8D8D-37C8CECADBE4}"/>
            </c:ext>
          </c:extLst>
        </c:ser>
        <c:ser>
          <c:idx val="6"/>
          <c:order val="4"/>
          <c:tx>
            <c:strRef>
              <c:f>State!$F$59</c:f>
              <c:strCache>
                <c:ptCount val="1"/>
                <c:pt idx="0">
                  <c:v>Coldwater Creek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State!$F$60:$F$137</c:f>
              <c:numCache>
                <c:formatCode>#,##0</c:formatCode>
                <c:ptCount val="78"/>
                <c:pt idx="44">
                  <c:v>1306</c:v>
                </c:pt>
                <c:pt idx="45">
                  <c:v>3816</c:v>
                </c:pt>
                <c:pt idx="46">
                  <c:v>1766</c:v>
                </c:pt>
                <c:pt idx="47">
                  <c:v>17773</c:v>
                </c:pt>
                <c:pt idx="48">
                  <c:v>525</c:v>
                </c:pt>
                <c:pt idx="49">
                  <c:v>7805</c:v>
                </c:pt>
                <c:pt idx="50">
                  <c:v>9357</c:v>
                </c:pt>
                <c:pt idx="51">
                  <c:v>32699</c:v>
                </c:pt>
                <c:pt idx="52">
                  <c:v>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24-4D09-8D8D-37C8CECADBE4}"/>
            </c:ext>
          </c:extLst>
        </c:ser>
        <c:ser>
          <c:idx val="7"/>
          <c:order val="5"/>
          <c:tx>
            <c:strRef>
              <c:f>State!$G$59</c:f>
              <c:strCache>
                <c:ptCount val="1"/>
                <c:pt idx="0">
                  <c:v>Bluff Springs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State!$G$60:$G$137</c:f>
              <c:numCache>
                <c:formatCode>#,##0</c:formatCode>
                <c:ptCount val="78"/>
                <c:pt idx="43">
                  <c:v>133373</c:v>
                </c:pt>
                <c:pt idx="44">
                  <c:v>43434</c:v>
                </c:pt>
                <c:pt idx="45">
                  <c:v>26737</c:v>
                </c:pt>
                <c:pt idx="46">
                  <c:v>15889</c:v>
                </c:pt>
                <c:pt idx="47">
                  <c:v>13215</c:v>
                </c:pt>
                <c:pt idx="48">
                  <c:v>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24-4D09-8D8D-37C8CECADBE4}"/>
            </c:ext>
          </c:extLst>
        </c:ser>
        <c:ser>
          <c:idx val="8"/>
          <c:order val="6"/>
          <c:tx>
            <c:strRef>
              <c:f>State!$H$59</c:f>
              <c:strCache>
                <c:ptCount val="1"/>
                <c:pt idx="0">
                  <c:v>McDavid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State!$H$60:$H$137</c:f>
              <c:numCache>
                <c:formatCode>#,##0</c:formatCode>
                <c:ptCount val="78"/>
                <c:pt idx="45">
                  <c:v>38559</c:v>
                </c:pt>
                <c:pt idx="46">
                  <c:v>82789</c:v>
                </c:pt>
                <c:pt idx="47">
                  <c:v>22085</c:v>
                </c:pt>
                <c:pt idx="48">
                  <c:v>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24-4D09-8D8D-37C8CECADBE4}"/>
            </c:ext>
          </c:extLst>
        </c:ser>
        <c:ser>
          <c:idx val="9"/>
          <c:order val="7"/>
          <c:tx>
            <c:strRef>
              <c:f>State!$I$59</c:f>
              <c:strCache>
                <c:ptCount val="1"/>
                <c:pt idx="0">
                  <c:v>Sweetwater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State!$I$60:$I$137</c:f>
              <c:numCache>
                <c:formatCode>#,##0</c:formatCode>
                <c:ptCount val="78"/>
                <c:pt idx="34">
                  <c:v>2046</c:v>
                </c:pt>
                <c:pt idx="35">
                  <c:v>6595</c:v>
                </c:pt>
                <c:pt idx="36">
                  <c:v>3282</c:v>
                </c:pt>
                <c:pt idx="37">
                  <c:v>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24-4D09-8D8D-37C8CECADBE4}"/>
            </c:ext>
          </c:extLst>
        </c:ser>
        <c:ser>
          <c:idx val="10"/>
          <c:order val="8"/>
          <c:tx>
            <c:strRef>
              <c:f>State!$J$59</c:f>
              <c:strCache>
                <c:ptCount val="1"/>
                <c:pt idx="0">
                  <c:v>Sunniland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State!$J$60:$J$137</c:f>
              <c:numCache>
                <c:formatCode>#,##0</c:formatCode>
                <c:ptCount val="78"/>
                <c:pt idx="0">
                  <c:v>4032</c:v>
                </c:pt>
                <c:pt idx="1">
                  <c:v>11838</c:v>
                </c:pt>
                <c:pt idx="2">
                  <c:v>27510</c:v>
                </c:pt>
                <c:pt idx="3">
                  <c:v>56884</c:v>
                </c:pt>
                <c:pt idx="4">
                  <c:v>259345</c:v>
                </c:pt>
                <c:pt idx="5">
                  <c:v>291221</c:v>
                </c:pt>
                <c:pt idx="6">
                  <c:v>441720</c:v>
                </c:pt>
                <c:pt idx="7">
                  <c:v>486021</c:v>
                </c:pt>
                <c:pt idx="8">
                  <c:v>596043</c:v>
                </c:pt>
                <c:pt idx="9">
                  <c:v>591855</c:v>
                </c:pt>
                <c:pt idx="10">
                  <c:v>541284</c:v>
                </c:pt>
                <c:pt idx="11">
                  <c:v>526222</c:v>
                </c:pt>
                <c:pt idx="12">
                  <c:v>483365</c:v>
                </c:pt>
                <c:pt idx="13">
                  <c:v>480381</c:v>
                </c:pt>
                <c:pt idx="14">
                  <c:v>459612</c:v>
                </c:pt>
                <c:pt idx="15">
                  <c:v>445886</c:v>
                </c:pt>
                <c:pt idx="16">
                  <c:v>386251</c:v>
                </c:pt>
                <c:pt idx="17">
                  <c:v>368978</c:v>
                </c:pt>
                <c:pt idx="18">
                  <c:v>374240</c:v>
                </c:pt>
                <c:pt idx="19">
                  <c:v>414673</c:v>
                </c:pt>
                <c:pt idx="20">
                  <c:v>463642</c:v>
                </c:pt>
                <c:pt idx="21">
                  <c:v>600686</c:v>
                </c:pt>
                <c:pt idx="22">
                  <c:v>777219</c:v>
                </c:pt>
                <c:pt idx="23">
                  <c:v>801968</c:v>
                </c:pt>
                <c:pt idx="24">
                  <c:v>585374</c:v>
                </c:pt>
                <c:pt idx="25">
                  <c:v>581455</c:v>
                </c:pt>
                <c:pt idx="26">
                  <c:v>790593</c:v>
                </c:pt>
                <c:pt idx="27">
                  <c:v>722534</c:v>
                </c:pt>
                <c:pt idx="28">
                  <c:v>671118</c:v>
                </c:pt>
                <c:pt idx="29">
                  <c:v>523185</c:v>
                </c:pt>
                <c:pt idx="30">
                  <c:v>564026</c:v>
                </c:pt>
                <c:pt idx="31">
                  <c:v>541523</c:v>
                </c:pt>
                <c:pt idx="32">
                  <c:v>506643</c:v>
                </c:pt>
                <c:pt idx="33">
                  <c:v>472945</c:v>
                </c:pt>
                <c:pt idx="34">
                  <c:v>488902</c:v>
                </c:pt>
                <c:pt idx="35">
                  <c:v>428761</c:v>
                </c:pt>
                <c:pt idx="36">
                  <c:v>383016</c:v>
                </c:pt>
                <c:pt idx="37">
                  <c:v>295417</c:v>
                </c:pt>
                <c:pt idx="38">
                  <c:v>220598</c:v>
                </c:pt>
                <c:pt idx="39">
                  <c:v>167335</c:v>
                </c:pt>
                <c:pt idx="40">
                  <c:v>202578</c:v>
                </c:pt>
                <c:pt idx="41">
                  <c:v>160454</c:v>
                </c:pt>
                <c:pt idx="42">
                  <c:v>129841</c:v>
                </c:pt>
                <c:pt idx="43">
                  <c:v>53546</c:v>
                </c:pt>
                <c:pt idx="44">
                  <c:v>28077</c:v>
                </c:pt>
                <c:pt idx="45">
                  <c:v>30459</c:v>
                </c:pt>
                <c:pt idx="46">
                  <c:v>5325</c:v>
                </c:pt>
                <c:pt idx="47">
                  <c:v>0.01</c:v>
                </c:pt>
                <c:pt idx="48">
                  <c:v>433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2044</c:v>
                </c:pt>
                <c:pt idx="55">
                  <c:v>2461</c:v>
                </c:pt>
                <c:pt idx="56">
                  <c:v>0.01</c:v>
                </c:pt>
                <c:pt idx="57">
                  <c:v>0.01</c:v>
                </c:pt>
                <c:pt idx="58">
                  <c:v>9711</c:v>
                </c:pt>
                <c:pt idx="59">
                  <c:v>9060</c:v>
                </c:pt>
                <c:pt idx="60">
                  <c:v>7906</c:v>
                </c:pt>
                <c:pt idx="61">
                  <c:v>9155</c:v>
                </c:pt>
                <c:pt idx="62">
                  <c:v>11758</c:v>
                </c:pt>
                <c:pt idx="63">
                  <c:v>11977</c:v>
                </c:pt>
                <c:pt idx="64">
                  <c:v>7388</c:v>
                </c:pt>
                <c:pt idx="65">
                  <c:v>17237</c:v>
                </c:pt>
                <c:pt idx="66">
                  <c:v>6639</c:v>
                </c:pt>
                <c:pt idx="67">
                  <c:v>8668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24-4D09-8D8D-37C8CECADBE4}"/>
            </c:ext>
          </c:extLst>
        </c:ser>
        <c:ser>
          <c:idx val="11"/>
          <c:order val="9"/>
          <c:tx>
            <c:strRef>
              <c:f>State!$K$59</c:f>
              <c:strCache>
                <c:ptCount val="1"/>
                <c:pt idx="0">
                  <c:v>Sunoco Felda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State!$K$60:$K$137</c:f>
              <c:numCache>
                <c:formatCode>#,##0</c:formatCode>
                <c:ptCount val="78"/>
                <c:pt idx="21">
                  <c:v>19222</c:v>
                </c:pt>
                <c:pt idx="22">
                  <c:v>686996</c:v>
                </c:pt>
                <c:pt idx="23">
                  <c:v>981556</c:v>
                </c:pt>
                <c:pt idx="24">
                  <c:v>937797</c:v>
                </c:pt>
                <c:pt idx="25">
                  <c:v>839926</c:v>
                </c:pt>
                <c:pt idx="26">
                  <c:v>704622</c:v>
                </c:pt>
                <c:pt idx="27">
                  <c:v>686335</c:v>
                </c:pt>
                <c:pt idx="28">
                  <c:v>635465</c:v>
                </c:pt>
                <c:pt idx="29">
                  <c:v>579407</c:v>
                </c:pt>
                <c:pt idx="30">
                  <c:v>603336</c:v>
                </c:pt>
                <c:pt idx="31">
                  <c:v>559960</c:v>
                </c:pt>
                <c:pt idx="32">
                  <c:v>552263</c:v>
                </c:pt>
                <c:pt idx="33">
                  <c:v>551772</c:v>
                </c:pt>
                <c:pt idx="34">
                  <c:v>442786</c:v>
                </c:pt>
                <c:pt idx="35">
                  <c:v>329276</c:v>
                </c:pt>
                <c:pt idx="36">
                  <c:v>281924</c:v>
                </c:pt>
                <c:pt idx="37">
                  <c:v>308075</c:v>
                </c:pt>
                <c:pt idx="38">
                  <c:v>220598</c:v>
                </c:pt>
                <c:pt idx="39">
                  <c:v>268251</c:v>
                </c:pt>
                <c:pt idx="40">
                  <c:v>270831</c:v>
                </c:pt>
                <c:pt idx="41">
                  <c:v>227939</c:v>
                </c:pt>
                <c:pt idx="42">
                  <c:v>188532</c:v>
                </c:pt>
                <c:pt idx="43">
                  <c:v>165685</c:v>
                </c:pt>
                <c:pt idx="44">
                  <c:v>136823</c:v>
                </c:pt>
                <c:pt idx="45">
                  <c:v>82636</c:v>
                </c:pt>
                <c:pt idx="46">
                  <c:v>36591</c:v>
                </c:pt>
                <c:pt idx="47">
                  <c:v>28194</c:v>
                </c:pt>
                <c:pt idx="48">
                  <c:v>26766</c:v>
                </c:pt>
                <c:pt idx="49">
                  <c:v>14605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24-4D09-8D8D-37C8CECADBE4}"/>
            </c:ext>
          </c:extLst>
        </c:ser>
        <c:ser>
          <c:idx val="12"/>
          <c:order val="10"/>
          <c:tx>
            <c:strRef>
              <c:f>State!$L$59</c:f>
              <c:strCache>
                <c:ptCount val="1"/>
                <c:pt idx="0">
                  <c:v>West Felda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State!$L$60:$L$137</c:f>
              <c:numCache>
                <c:formatCode>#,##0</c:formatCode>
                <c:ptCount val="78"/>
                <c:pt idx="23">
                  <c:v>5114</c:v>
                </c:pt>
                <c:pt idx="24">
                  <c:v>9793</c:v>
                </c:pt>
                <c:pt idx="25">
                  <c:v>21682</c:v>
                </c:pt>
                <c:pt idx="26">
                  <c:v>120393</c:v>
                </c:pt>
                <c:pt idx="27">
                  <c:v>1482556</c:v>
                </c:pt>
                <c:pt idx="28">
                  <c:v>3151559</c:v>
                </c:pt>
                <c:pt idx="29">
                  <c:v>3294628</c:v>
                </c:pt>
                <c:pt idx="30">
                  <c:v>3196531</c:v>
                </c:pt>
                <c:pt idx="31">
                  <c:v>3146800</c:v>
                </c:pt>
                <c:pt idx="32">
                  <c:v>3371787</c:v>
                </c:pt>
                <c:pt idx="33">
                  <c:v>3012674</c:v>
                </c:pt>
                <c:pt idx="34">
                  <c:v>2840503</c:v>
                </c:pt>
                <c:pt idx="35">
                  <c:v>2431292</c:v>
                </c:pt>
                <c:pt idx="36">
                  <c:v>2176319</c:v>
                </c:pt>
                <c:pt idx="37">
                  <c:v>2025432</c:v>
                </c:pt>
                <c:pt idx="38">
                  <c:v>1688711</c:v>
                </c:pt>
                <c:pt idx="39">
                  <c:v>1616950</c:v>
                </c:pt>
                <c:pt idx="40">
                  <c:v>1431654</c:v>
                </c:pt>
                <c:pt idx="41">
                  <c:v>1321000</c:v>
                </c:pt>
                <c:pt idx="42">
                  <c:v>1146947</c:v>
                </c:pt>
                <c:pt idx="43">
                  <c:v>918659</c:v>
                </c:pt>
                <c:pt idx="44">
                  <c:v>1032969</c:v>
                </c:pt>
                <c:pt idx="45">
                  <c:v>634923</c:v>
                </c:pt>
                <c:pt idx="46">
                  <c:v>494652</c:v>
                </c:pt>
                <c:pt idx="47">
                  <c:v>379755</c:v>
                </c:pt>
                <c:pt idx="48">
                  <c:v>353518</c:v>
                </c:pt>
                <c:pt idx="49">
                  <c:v>308706</c:v>
                </c:pt>
                <c:pt idx="50">
                  <c:v>322061</c:v>
                </c:pt>
                <c:pt idx="51">
                  <c:v>353456</c:v>
                </c:pt>
                <c:pt idx="52">
                  <c:v>357942</c:v>
                </c:pt>
                <c:pt idx="53">
                  <c:v>348892</c:v>
                </c:pt>
                <c:pt idx="54">
                  <c:v>513332</c:v>
                </c:pt>
                <c:pt idx="55">
                  <c:v>462007</c:v>
                </c:pt>
                <c:pt idx="56">
                  <c:v>283639</c:v>
                </c:pt>
                <c:pt idx="57">
                  <c:v>269603</c:v>
                </c:pt>
                <c:pt idx="58">
                  <c:v>277692</c:v>
                </c:pt>
                <c:pt idx="59">
                  <c:v>282309</c:v>
                </c:pt>
                <c:pt idx="60">
                  <c:v>282262</c:v>
                </c:pt>
                <c:pt idx="61">
                  <c:v>261712</c:v>
                </c:pt>
                <c:pt idx="62">
                  <c:v>239954</c:v>
                </c:pt>
                <c:pt idx="63">
                  <c:v>260770</c:v>
                </c:pt>
                <c:pt idx="64">
                  <c:v>210597</c:v>
                </c:pt>
                <c:pt idx="65">
                  <c:v>196092</c:v>
                </c:pt>
                <c:pt idx="66">
                  <c:v>167601</c:v>
                </c:pt>
                <c:pt idx="67">
                  <c:v>161005</c:v>
                </c:pt>
                <c:pt idx="68">
                  <c:v>183399</c:v>
                </c:pt>
                <c:pt idx="69">
                  <c:v>239547</c:v>
                </c:pt>
                <c:pt idx="70">
                  <c:v>225062</c:v>
                </c:pt>
                <c:pt idx="71">
                  <c:v>187347</c:v>
                </c:pt>
                <c:pt idx="72">
                  <c:v>225659</c:v>
                </c:pt>
                <c:pt idx="73">
                  <c:v>169519</c:v>
                </c:pt>
                <c:pt idx="74">
                  <c:v>196494</c:v>
                </c:pt>
                <c:pt idx="75">
                  <c:v>193792</c:v>
                </c:pt>
                <c:pt idx="76">
                  <c:v>183330</c:v>
                </c:pt>
                <c:pt idx="77">
                  <c:v>167104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24-4D09-8D8D-37C8CECADBE4}"/>
            </c:ext>
          </c:extLst>
        </c:ser>
        <c:ser>
          <c:idx val="13"/>
          <c:order val="11"/>
          <c:tx>
            <c:strRef>
              <c:f>State!$M$59</c:f>
              <c:strCache>
                <c:ptCount val="1"/>
                <c:pt idx="0">
                  <c:v>Mid- Felda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State!$M$60:$M$137</c:f>
              <c:numCache>
                <c:formatCode>#,##0</c:formatCode>
                <c:ptCount val="78"/>
                <c:pt idx="35">
                  <c:v>85738</c:v>
                </c:pt>
                <c:pt idx="36">
                  <c:v>118655</c:v>
                </c:pt>
                <c:pt idx="37">
                  <c:v>163024</c:v>
                </c:pt>
                <c:pt idx="38">
                  <c:v>129276</c:v>
                </c:pt>
                <c:pt idx="39">
                  <c:v>109119</c:v>
                </c:pt>
                <c:pt idx="40">
                  <c:v>114923</c:v>
                </c:pt>
                <c:pt idx="41">
                  <c:v>83869</c:v>
                </c:pt>
                <c:pt idx="42">
                  <c:v>107639</c:v>
                </c:pt>
                <c:pt idx="43">
                  <c:v>61652</c:v>
                </c:pt>
                <c:pt idx="44">
                  <c:v>88085</c:v>
                </c:pt>
                <c:pt idx="45">
                  <c:v>79221</c:v>
                </c:pt>
                <c:pt idx="46">
                  <c:v>77195</c:v>
                </c:pt>
                <c:pt idx="47">
                  <c:v>70059</c:v>
                </c:pt>
                <c:pt idx="48">
                  <c:v>55813</c:v>
                </c:pt>
                <c:pt idx="49">
                  <c:v>54148</c:v>
                </c:pt>
                <c:pt idx="50">
                  <c:v>38435</c:v>
                </c:pt>
                <c:pt idx="51">
                  <c:v>17074</c:v>
                </c:pt>
                <c:pt idx="52">
                  <c:v>10299</c:v>
                </c:pt>
                <c:pt idx="53">
                  <c:v>18850</c:v>
                </c:pt>
                <c:pt idx="54">
                  <c:v>8815</c:v>
                </c:pt>
                <c:pt idx="55">
                  <c:v>6069</c:v>
                </c:pt>
                <c:pt idx="56">
                  <c:v>50</c:v>
                </c:pt>
                <c:pt idx="57">
                  <c:v>100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485</c:v>
                </c:pt>
                <c:pt idx="77">
                  <c:v>5139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24-4D09-8D8D-37C8CECADBE4}"/>
            </c:ext>
          </c:extLst>
        </c:ser>
        <c:ser>
          <c:idx val="14"/>
          <c:order val="12"/>
          <c:tx>
            <c:strRef>
              <c:f>State!$N$59</c:f>
              <c:strCache>
                <c:ptCount val="1"/>
                <c:pt idx="0">
                  <c:v>Lake Trafford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State!$N$60:$N$137</c:f>
              <c:numCache>
                <c:formatCode>#,##0</c:formatCode>
                <c:ptCount val="78"/>
                <c:pt idx="26">
                  <c:v>21464</c:v>
                </c:pt>
                <c:pt idx="27">
                  <c:v>25806</c:v>
                </c:pt>
                <c:pt idx="28">
                  <c:v>24021</c:v>
                </c:pt>
                <c:pt idx="29">
                  <c:v>23206</c:v>
                </c:pt>
                <c:pt idx="30">
                  <c:v>16739</c:v>
                </c:pt>
                <c:pt idx="31">
                  <c:v>11590</c:v>
                </c:pt>
                <c:pt idx="32">
                  <c:v>9461</c:v>
                </c:pt>
                <c:pt idx="33">
                  <c:v>5879</c:v>
                </c:pt>
                <c:pt idx="34">
                  <c:v>11421</c:v>
                </c:pt>
                <c:pt idx="35">
                  <c:v>15972</c:v>
                </c:pt>
                <c:pt idx="36">
                  <c:v>13880</c:v>
                </c:pt>
                <c:pt idx="37">
                  <c:v>13224</c:v>
                </c:pt>
                <c:pt idx="38">
                  <c:v>13018</c:v>
                </c:pt>
                <c:pt idx="39">
                  <c:v>12396</c:v>
                </c:pt>
                <c:pt idx="40">
                  <c:v>12369</c:v>
                </c:pt>
                <c:pt idx="41">
                  <c:v>11963</c:v>
                </c:pt>
                <c:pt idx="42">
                  <c:v>11710</c:v>
                </c:pt>
                <c:pt idx="43">
                  <c:v>11095</c:v>
                </c:pt>
                <c:pt idx="44">
                  <c:v>10742</c:v>
                </c:pt>
                <c:pt idx="45">
                  <c:v>1790</c:v>
                </c:pt>
                <c:pt idx="46">
                  <c:v>0.01</c:v>
                </c:pt>
                <c:pt idx="47">
                  <c:v>138</c:v>
                </c:pt>
                <c:pt idx="48">
                  <c:v>157</c:v>
                </c:pt>
                <c:pt idx="49">
                  <c:v>200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1423</c:v>
                </c:pt>
                <c:pt idx="54">
                  <c:v>1022</c:v>
                </c:pt>
                <c:pt idx="55">
                  <c:v>822</c:v>
                </c:pt>
                <c:pt idx="56">
                  <c:v>1082</c:v>
                </c:pt>
                <c:pt idx="57">
                  <c:v>501</c:v>
                </c:pt>
                <c:pt idx="58">
                  <c:v>4295</c:v>
                </c:pt>
                <c:pt idx="59">
                  <c:v>2682</c:v>
                </c:pt>
                <c:pt idx="60">
                  <c:v>1221</c:v>
                </c:pt>
                <c:pt idx="61">
                  <c:v>376</c:v>
                </c:pt>
                <c:pt idx="62">
                  <c:v>430</c:v>
                </c:pt>
                <c:pt idx="63">
                  <c:v>458</c:v>
                </c:pt>
                <c:pt idx="64">
                  <c:v>1047</c:v>
                </c:pt>
                <c:pt idx="65">
                  <c:v>4089</c:v>
                </c:pt>
                <c:pt idx="66">
                  <c:v>2415</c:v>
                </c:pt>
                <c:pt idx="67">
                  <c:v>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C24-4D09-8D8D-37C8CECADBE4}"/>
            </c:ext>
          </c:extLst>
        </c:ser>
        <c:ser>
          <c:idx val="15"/>
          <c:order val="13"/>
          <c:tx>
            <c:strRef>
              <c:f>State!$O$59</c:f>
              <c:strCache>
                <c:ptCount val="1"/>
                <c:pt idx="0">
                  <c:v>Bear Island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State!$O$60:$O$137</c:f>
              <c:numCache>
                <c:formatCode>#,##0</c:formatCode>
                <c:ptCount val="78"/>
                <c:pt idx="29">
                  <c:v>3885</c:v>
                </c:pt>
                <c:pt idx="30">
                  <c:v>105732</c:v>
                </c:pt>
                <c:pt idx="31">
                  <c:v>170485</c:v>
                </c:pt>
                <c:pt idx="32">
                  <c:v>330006</c:v>
                </c:pt>
                <c:pt idx="33">
                  <c:v>571642</c:v>
                </c:pt>
                <c:pt idx="34">
                  <c:v>899732</c:v>
                </c:pt>
                <c:pt idx="35">
                  <c:v>914080</c:v>
                </c:pt>
                <c:pt idx="36">
                  <c:v>1061161</c:v>
                </c:pt>
                <c:pt idx="37">
                  <c:v>1039907</c:v>
                </c:pt>
                <c:pt idx="38">
                  <c:v>944245</c:v>
                </c:pt>
                <c:pt idx="39">
                  <c:v>880931</c:v>
                </c:pt>
                <c:pt idx="40">
                  <c:v>820101</c:v>
                </c:pt>
                <c:pt idx="41">
                  <c:v>771792</c:v>
                </c:pt>
                <c:pt idx="42">
                  <c:v>685248</c:v>
                </c:pt>
                <c:pt idx="43">
                  <c:v>439550</c:v>
                </c:pt>
                <c:pt idx="44">
                  <c:v>351562</c:v>
                </c:pt>
                <c:pt idx="45">
                  <c:v>337823</c:v>
                </c:pt>
                <c:pt idx="46">
                  <c:v>245024</c:v>
                </c:pt>
                <c:pt idx="47">
                  <c:v>186987</c:v>
                </c:pt>
                <c:pt idx="48">
                  <c:v>142821</c:v>
                </c:pt>
                <c:pt idx="49">
                  <c:v>102486</c:v>
                </c:pt>
                <c:pt idx="50">
                  <c:v>97297</c:v>
                </c:pt>
                <c:pt idx="51">
                  <c:v>123877</c:v>
                </c:pt>
                <c:pt idx="52">
                  <c:v>90125</c:v>
                </c:pt>
                <c:pt idx="53">
                  <c:v>95331</c:v>
                </c:pt>
                <c:pt idx="54">
                  <c:v>207417</c:v>
                </c:pt>
                <c:pt idx="55">
                  <c:v>119536</c:v>
                </c:pt>
                <c:pt idx="56">
                  <c:v>30120</c:v>
                </c:pt>
                <c:pt idx="57">
                  <c:v>85180</c:v>
                </c:pt>
                <c:pt idx="58">
                  <c:v>179102</c:v>
                </c:pt>
                <c:pt idx="59">
                  <c:v>165345</c:v>
                </c:pt>
                <c:pt idx="60">
                  <c:v>138650</c:v>
                </c:pt>
                <c:pt idx="61">
                  <c:v>104087</c:v>
                </c:pt>
                <c:pt idx="62">
                  <c:v>135402</c:v>
                </c:pt>
                <c:pt idx="63">
                  <c:v>121678</c:v>
                </c:pt>
                <c:pt idx="64">
                  <c:v>90345</c:v>
                </c:pt>
                <c:pt idx="65">
                  <c:v>81722</c:v>
                </c:pt>
                <c:pt idx="66">
                  <c:v>59613</c:v>
                </c:pt>
                <c:pt idx="67">
                  <c:v>76779</c:v>
                </c:pt>
                <c:pt idx="68">
                  <c:v>64034</c:v>
                </c:pt>
                <c:pt idx="69">
                  <c:v>60451</c:v>
                </c:pt>
                <c:pt idx="70">
                  <c:v>70913</c:v>
                </c:pt>
                <c:pt idx="71">
                  <c:v>85754</c:v>
                </c:pt>
                <c:pt idx="72">
                  <c:v>69590</c:v>
                </c:pt>
                <c:pt idx="73">
                  <c:v>50853</c:v>
                </c:pt>
                <c:pt idx="74">
                  <c:v>74257</c:v>
                </c:pt>
                <c:pt idx="75">
                  <c:v>93117</c:v>
                </c:pt>
                <c:pt idx="76">
                  <c:v>86428</c:v>
                </c:pt>
                <c:pt idx="77">
                  <c:v>81851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24-4D09-8D8D-37C8CECADBE4}"/>
            </c:ext>
          </c:extLst>
        </c:ser>
        <c:ser>
          <c:idx val="16"/>
          <c:order val="14"/>
          <c:tx>
            <c:strRef>
              <c:f>State!$P$59</c:f>
              <c:strCache>
                <c:ptCount val="1"/>
                <c:pt idx="0">
                  <c:v>Lehigh Park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State!$P$60:$P$137</c:f>
              <c:numCache>
                <c:formatCode>#,##0</c:formatCode>
                <c:ptCount val="78"/>
                <c:pt idx="31">
                  <c:v>44276</c:v>
                </c:pt>
                <c:pt idx="32">
                  <c:v>39943</c:v>
                </c:pt>
                <c:pt idx="33">
                  <c:v>215286</c:v>
                </c:pt>
                <c:pt idx="34">
                  <c:v>485329</c:v>
                </c:pt>
                <c:pt idx="35">
                  <c:v>826097</c:v>
                </c:pt>
                <c:pt idx="36">
                  <c:v>664285</c:v>
                </c:pt>
                <c:pt idx="37">
                  <c:v>560565</c:v>
                </c:pt>
                <c:pt idx="38">
                  <c:v>466616</c:v>
                </c:pt>
                <c:pt idx="39">
                  <c:v>341667</c:v>
                </c:pt>
                <c:pt idx="40">
                  <c:v>299243</c:v>
                </c:pt>
                <c:pt idx="41">
                  <c:v>330756</c:v>
                </c:pt>
                <c:pt idx="42">
                  <c:v>261720</c:v>
                </c:pt>
                <c:pt idx="43">
                  <c:v>184978</c:v>
                </c:pt>
                <c:pt idx="44">
                  <c:v>170490</c:v>
                </c:pt>
                <c:pt idx="45">
                  <c:v>168605</c:v>
                </c:pt>
                <c:pt idx="46">
                  <c:v>104109</c:v>
                </c:pt>
                <c:pt idx="47">
                  <c:v>56006</c:v>
                </c:pt>
                <c:pt idx="48">
                  <c:v>51753</c:v>
                </c:pt>
                <c:pt idx="49">
                  <c:v>49064</c:v>
                </c:pt>
                <c:pt idx="50">
                  <c:v>47235</c:v>
                </c:pt>
                <c:pt idx="51">
                  <c:v>50153</c:v>
                </c:pt>
                <c:pt idx="52">
                  <c:v>43271</c:v>
                </c:pt>
                <c:pt idx="53">
                  <c:v>52941</c:v>
                </c:pt>
                <c:pt idx="54">
                  <c:v>53177</c:v>
                </c:pt>
                <c:pt idx="55">
                  <c:v>49151</c:v>
                </c:pt>
                <c:pt idx="56">
                  <c:v>44537</c:v>
                </c:pt>
                <c:pt idx="57">
                  <c:v>41352</c:v>
                </c:pt>
                <c:pt idx="58">
                  <c:v>23353</c:v>
                </c:pt>
                <c:pt idx="59">
                  <c:v>34603</c:v>
                </c:pt>
                <c:pt idx="60">
                  <c:v>18609</c:v>
                </c:pt>
                <c:pt idx="61">
                  <c:v>31669</c:v>
                </c:pt>
                <c:pt idx="62">
                  <c:v>20579</c:v>
                </c:pt>
                <c:pt idx="63">
                  <c:v>32917</c:v>
                </c:pt>
                <c:pt idx="64">
                  <c:v>31993</c:v>
                </c:pt>
                <c:pt idx="65">
                  <c:v>27192</c:v>
                </c:pt>
                <c:pt idx="66">
                  <c:v>27332</c:v>
                </c:pt>
                <c:pt idx="67">
                  <c:v>24897</c:v>
                </c:pt>
                <c:pt idx="68">
                  <c:v>25499</c:v>
                </c:pt>
                <c:pt idx="69">
                  <c:v>26993</c:v>
                </c:pt>
                <c:pt idx="70">
                  <c:v>19080</c:v>
                </c:pt>
                <c:pt idx="71">
                  <c:v>19928</c:v>
                </c:pt>
                <c:pt idx="72">
                  <c:v>6039</c:v>
                </c:pt>
                <c:pt idx="73">
                  <c:v>9513</c:v>
                </c:pt>
                <c:pt idx="74">
                  <c:v>16786</c:v>
                </c:pt>
                <c:pt idx="75">
                  <c:v>5232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C24-4D09-8D8D-37C8CECADBE4}"/>
            </c:ext>
          </c:extLst>
        </c:ser>
        <c:ser>
          <c:idx val="17"/>
          <c:order val="15"/>
          <c:tx>
            <c:strRef>
              <c:f>State!$Q$59</c:f>
              <c:strCache>
                <c:ptCount val="1"/>
                <c:pt idx="0">
                  <c:v>Raccoon Point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State!$Q$60:$Q$137</c:f>
              <c:numCache>
                <c:formatCode>#,##0</c:formatCode>
                <c:ptCount val="78"/>
                <c:pt idx="38">
                  <c:v>1982</c:v>
                </c:pt>
                <c:pt idx="39">
                  <c:v>603</c:v>
                </c:pt>
                <c:pt idx="40">
                  <c:v>18703</c:v>
                </c:pt>
                <c:pt idx="41">
                  <c:v>421450</c:v>
                </c:pt>
                <c:pt idx="42">
                  <c:v>934026</c:v>
                </c:pt>
                <c:pt idx="43">
                  <c:v>793221</c:v>
                </c:pt>
                <c:pt idx="44">
                  <c:v>754428</c:v>
                </c:pt>
                <c:pt idx="45">
                  <c:v>830838</c:v>
                </c:pt>
                <c:pt idx="46">
                  <c:v>682866</c:v>
                </c:pt>
                <c:pt idx="47">
                  <c:v>576876</c:v>
                </c:pt>
                <c:pt idx="48">
                  <c:v>546552</c:v>
                </c:pt>
                <c:pt idx="49">
                  <c:v>512882</c:v>
                </c:pt>
                <c:pt idx="50">
                  <c:v>625142</c:v>
                </c:pt>
                <c:pt idx="51">
                  <c:v>871897</c:v>
                </c:pt>
                <c:pt idx="52">
                  <c:v>991719</c:v>
                </c:pt>
                <c:pt idx="53">
                  <c:v>1536131</c:v>
                </c:pt>
                <c:pt idx="54">
                  <c:v>1506177</c:v>
                </c:pt>
                <c:pt idx="55">
                  <c:v>1439689</c:v>
                </c:pt>
                <c:pt idx="56">
                  <c:v>745835</c:v>
                </c:pt>
                <c:pt idx="57">
                  <c:v>597853</c:v>
                </c:pt>
                <c:pt idx="58">
                  <c:v>624686</c:v>
                </c:pt>
                <c:pt idx="59">
                  <c:v>629957</c:v>
                </c:pt>
                <c:pt idx="60">
                  <c:v>545036</c:v>
                </c:pt>
                <c:pt idx="61">
                  <c:v>444796</c:v>
                </c:pt>
                <c:pt idx="62">
                  <c:v>427622</c:v>
                </c:pt>
                <c:pt idx="63">
                  <c:v>396055</c:v>
                </c:pt>
                <c:pt idx="64">
                  <c:v>371026</c:v>
                </c:pt>
                <c:pt idx="65">
                  <c:v>380204</c:v>
                </c:pt>
                <c:pt idx="66">
                  <c:v>328592</c:v>
                </c:pt>
                <c:pt idx="67">
                  <c:v>462209</c:v>
                </c:pt>
                <c:pt idx="68">
                  <c:v>511391</c:v>
                </c:pt>
                <c:pt idx="69">
                  <c:v>504582</c:v>
                </c:pt>
                <c:pt idx="70">
                  <c:v>401102</c:v>
                </c:pt>
                <c:pt idx="71">
                  <c:v>371754</c:v>
                </c:pt>
                <c:pt idx="72">
                  <c:v>319218</c:v>
                </c:pt>
                <c:pt idx="73">
                  <c:v>214939</c:v>
                </c:pt>
                <c:pt idx="74">
                  <c:v>187188</c:v>
                </c:pt>
                <c:pt idx="75">
                  <c:v>182486</c:v>
                </c:pt>
                <c:pt idx="76">
                  <c:v>139086</c:v>
                </c:pt>
                <c:pt idx="77">
                  <c:v>131696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C24-4D09-8D8D-37C8CECADBE4}"/>
            </c:ext>
          </c:extLst>
        </c:ser>
        <c:ser>
          <c:idx val="18"/>
          <c:order val="16"/>
          <c:tx>
            <c:strRef>
              <c:f>State!$R$59</c:f>
              <c:strCache>
                <c:ptCount val="1"/>
                <c:pt idx="0">
                  <c:v>Corkscrew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State!$R$60:$R$137</c:f>
              <c:numCache>
                <c:formatCode>#,##0</c:formatCode>
                <c:ptCount val="78"/>
                <c:pt idx="42">
                  <c:v>9472</c:v>
                </c:pt>
                <c:pt idx="43">
                  <c:v>73578</c:v>
                </c:pt>
                <c:pt idx="44">
                  <c:v>173537</c:v>
                </c:pt>
                <c:pt idx="45">
                  <c:v>159838</c:v>
                </c:pt>
                <c:pt idx="46">
                  <c:v>108037</c:v>
                </c:pt>
                <c:pt idx="47">
                  <c:v>92446</c:v>
                </c:pt>
                <c:pt idx="48">
                  <c:v>86547</c:v>
                </c:pt>
                <c:pt idx="49">
                  <c:v>84256</c:v>
                </c:pt>
                <c:pt idx="50">
                  <c:v>70189</c:v>
                </c:pt>
                <c:pt idx="51">
                  <c:v>61667</c:v>
                </c:pt>
                <c:pt idx="52">
                  <c:v>47136</c:v>
                </c:pt>
                <c:pt idx="53">
                  <c:v>48474</c:v>
                </c:pt>
                <c:pt idx="54">
                  <c:v>49142</c:v>
                </c:pt>
                <c:pt idx="55">
                  <c:v>19843</c:v>
                </c:pt>
                <c:pt idx="56">
                  <c:v>22565</c:v>
                </c:pt>
                <c:pt idx="57">
                  <c:v>50874</c:v>
                </c:pt>
                <c:pt idx="58">
                  <c:v>59186</c:v>
                </c:pt>
                <c:pt idx="59">
                  <c:v>46561</c:v>
                </c:pt>
                <c:pt idx="60">
                  <c:v>38257</c:v>
                </c:pt>
                <c:pt idx="61">
                  <c:v>29684</c:v>
                </c:pt>
                <c:pt idx="62">
                  <c:v>30092</c:v>
                </c:pt>
                <c:pt idx="63">
                  <c:v>29429</c:v>
                </c:pt>
                <c:pt idx="64">
                  <c:v>26669</c:v>
                </c:pt>
                <c:pt idx="65">
                  <c:v>16923</c:v>
                </c:pt>
                <c:pt idx="66">
                  <c:v>22377</c:v>
                </c:pt>
                <c:pt idx="67">
                  <c:v>40025</c:v>
                </c:pt>
                <c:pt idx="68">
                  <c:v>36655</c:v>
                </c:pt>
                <c:pt idx="69">
                  <c:v>36993</c:v>
                </c:pt>
                <c:pt idx="70">
                  <c:v>28124</c:v>
                </c:pt>
                <c:pt idx="71">
                  <c:v>33355</c:v>
                </c:pt>
                <c:pt idx="72">
                  <c:v>26137</c:v>
                </c:pt>
                <c:pt idx="73">
                  <c:v>22788</c:v>
                </c:pt>
                <c:pt idx="74">
                  <c:v>24314</c:v>
                </c:pt>
                <c:pt idx="75">
                  <c:v>25210</c:v>
                </c:pt>
                <c:pt idx="76">
                  <c:v>23163</c:v>
                </c:pt>
                <c:pt idx="77">
                  <c:v>20767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C24-4D09-8D8D-37C8CECADBE4}"/>
            </c:ext>
          </c:extLst>
        </c:ser>
        <c:ser>
          <c:idx val="19"/>
          <c:order val="17"/>
          <c:tx>
            <c:strRef>
              <c:f>State!$S$59</c:f>
              <c:strCache>
                <c:ptCount val="1"/>
                <c:pt idx="0">
                  <c:v>Baxter Island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State!$S$60:$S$137</c:f>
              <c:numCache>
                <c:formatCode>#,##0</c:formatCode>
                <c:ptCount val="78"/>
                <c:pt idx="34">
                  <c:v>1046</c:v>
                </c:pt>
                <c:pt idx="35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24-4D09-8D8D-37C8CECADBE4}"/>
            </c:ext>
          </c:extLst>
        </c:ser>
        <c:ser>
          <c:idx val="20"/>
          <c:order val="18"/>
          <c:tx>
            <c:strRef>
              <c:f>State!$T$59</c:f>
              <c:strCache>
                <c:ptCount val="1"/>
                <c:pt idx="0">
                  <c:v>Pepper Hammock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State!$T$60:$T$137</c:f>
              <c:numCache>
                <c:formatCode>#,##0</c:formatCode>
                <c:ptCount val="78"/>
                <c:pt idx="35">
                  <c:v>343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C24-4D09-8D8D-37C8CECADBE4}"/>
            </c:ext>
          </c:extLst>
        </c:ser>
        <c:ser>
          <c:idx val="21"/>
          <c:order val="19"/>
          <c:tx>
            <c:strRef>
              <c:f>State!$U$59</c:f>
              <c:strCache>
                <c:ptCount val="1"/>
                <c:pt idx="0">
                  <c:v>Seminole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State!$U$60:$U$137</c:f>
              <c:numCache>
                <c:formatCode>#,##0</c:formatCode>
                <c:ptCount val="78"/>
                <c:pt idx="30">
                  <c:v>1342</c:v>
                </c:pt>
                <c:pt idx="31">
                  <c:v>8005</c:v>
                </c:pt>
                <c:pt idx="32">
                  <c:v>25016</c:v>
                </c:pt>
                <c:pt idx="33">
                  <c:v>24280</c:v>
                </c:pt>
                <c:pt idx="34">
                  <c:v>22290</c:v>
                </c:pt>
                <c:pt idx="35">
                  <c:v>3822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C24-4D09-8D8D-37C8CECADBE4}"/>
            </c:ext>
          </c:extLst>
        </c:ser>
        <c:ser>
          <c:idx val="22"/>
          <c:order val="20"/>
          <c:tx>
            <c:strRef>
              <c:f>State!$V$59</c:f>
              <c:strCache>
                <c:ptCount val="1"/>
                <c:pt idx="0">
                  <c:v>Townsend Canal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State!$V$60:$V$137</c:f>
              <c:numCache>
                <c:formatCode>#,##0</c:formatCode>
                <c:ptCount val="78"/>
                <c:pt idx="39">
                  <c:v>22309</c:v>
                </c:pt>
                <c:pt idx="40">
                  <c:v>35429</c:v>
                </c:pt>
                <c:pt idx="41">
                  <c:v>67123</c:v>
                </c:pt>
                <c:pt idx="42">
                  <c:v>99866</c:v>
                </c:pt>
                <c:pt idx="43">
                  <c:v>56700</c:v>
                </c:pt>
                <c:pt idx="44">
                  <c:v>47817</c:v>
                </c:pt>
                <c:pt idx="45">
                  <c:v>30451</c:v>
                </c:pt>
                <c:pt idx="46">
                  <c:v>45419</c:v>
                </c:pt>
                <c:pt idx="47">
                  <c:v>35901</c:v>
                </c:pt>
                <c:pt idx="48">
                  <c:v>29624</c:v>
                </c:pt>
                <c:pt idx="49">
                  <c:v>30378</c:v>
                </c:pt>
                <c:pt idx="50">
                  <c:v>16994</c:v>
                </c:pt>
                <c:pt idx="51">
                  <c:v>2590</c:v>
                </c:pt>
                <c:pt idx="52">
                  <c:v>4816</c:v>
                </c:pt>
                <c:pt idx="53">
                  <c:v>3832</c:v>
                </c:pt>
                <c:pt idx="54">
                  <c:v>4273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C24-4D09-8D8D-37C8CECADBE4}"/>
            </c:ext>
          </c:extLst>
        </c:ser>
        <c:ser>
          <c:idx val="0"/>
          <c:order val="21"/>
          <c:tx>
            <c:strRef>
              <c:f>State!$W$59</c:f>
              <c:strCache>
                <c:ptCount val="1"/>
                <c:pt idx="0">
                  <c:v>Forty Mile Bend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State!$A$60:$A$137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State!$W$60:$W$137</c:f>
              <c:numCache>
                <c:formatCode>#,##0</c:formatCode>
                <c:ptCount val="78"/>
                <c:pt idx="11">
                  <c:v>21599</c:v>
                </c:pt>
                <c:pt idx="12">
                  <c:v>11257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C24-4D09-8D8D-37C8CECAD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252040"/>
        <c:axId val="542249416"/>
      </c:areaChart>
      <c:catAx>
        <c:axId val="542252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baseline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49416"/>
        <c:crosses val="autoZero"/>
        <c:auto val="1"/>
        <c:lblAlgn val="ctr"/>
        <c:lblOffset val="100"/>
        <c:noMultiLvlLbl val="0"/>
      </c:catAx>
      <c:valAx>
        <c:axId val="54224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52040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1.3085830048227245E-2"/>
                <c:y val="0.244820541065506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2400" b="1" baseline="0"/>
                    <a:t>Millions of Barrels Produced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blipFill>
          <a:blip xmlns:r="http://schemas.openxmlformats.org/officeDocument/2006/relationships" r:embed="rId3"/>
          <a:tile tx="0" ty="0" sx="100000" sy="100000" flip="none" algn="tl"/>
        </a:blip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019740596803005E-2"/>
          <c:y val="0.22479008102334294"/>
          <c:w val="0.30710892249455241"/>
          <c:h val="0.49711140671342557"/>
        </c:manualLayout>
      </c:layout>
      <c:overlay val="0"/>
      <c:spPr>
        <a:solidFill>
          <a:schemeClr val="bg1">
            <a:alpha val="93000"/>
          </a:schemeClr>
        </a:solidFill>
        <a:ln w="28575"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Lehigh Park Field Water Cut History</a:t>
            </a:r>
          </a:p>
        </c:rich>
      </c:tx>
      <c:layout>
        <c:manualLayout>
          <c:xMode val="edge"/>
          <c:yMode val="edge"/>
          <c:x val="0.21957446808510639"/>
          <c:y val="2.808112324492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63829787234043"/>
          <c:y val="0.21840873634945399"/>
          <c:w val="0.79489361702127659"/>
          <c:h val="0.5787831513260530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'Lehigh Park'!$A$11:$A$57</c:f>
              <c:numCache>
                <c:formatCode>General</c:formatCode>
                <c:ptCount val="4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</c:numCache>
            </c:numRef>
          </c:cat>
          <c:val>
            <c:numRef>
              <c:f>'Lehigh Park'!$E$11:$E$57</c:f>
              <c:numCache>
                <c:formatCode>0.00%</c:formatCode>
                <c:ptCount val="47"/>
                <c:pt idx="0">
                  <c:v>0.29636869288835915</c:v>
                </c:pt>
                <c:pt idx="1">
                  <c:v>0.57579201138499769</c:v>
                </c:pt>
                <c:pt idx="2">
                  <c:v>0.48371299962349129</c:v>
                </c:pt>
                <c:pt idx="3">
                  <c:v>0.5673878221555867</c:v>
                </c:pt>
                <c:pt idx="4">
                  <c:v>0.65787276514853454</c:v>
                </c:pt>
                <c:pt idx="5">
                  <c:v>0.74951583783433207</c:v>
                </c:pt>
                <c:pt idx="6">
                  <c:v>0.82509377693103092</c:v>
                </c:pt>
                <c:pt idx="7">
                  <c:v>0.88111236890896949</c:v>
                </c:pt>
                <c:pt idx="8">
                  <c:v>0.91299796415434742</c:v>
                </c:pt>
                <c:pt idx="9">
                  <c:v>0.91819728569921155</c:v>
                </c:pt>
                <c:pt idx="10">
                  <c:v>0.92033197179550053</c:v>
                </c:pt>
                <c:pt idx="11">
                  <c:v>0.93090685413933205</c:v>
                </c:pt>
                <c:pt idx="12">
                  <c:v>0.92152598774471961</c:v>
                </c:pt>
                <c:pt idx="13">
                  <c:v>0.89656929656929651</c:v>
                </c:pt>
                <c:pt idx="14">
                  <c:v>0.88501133825510225</c:v>
                </c:pt>
                <c:pt idx="15">
                  <c:v>0.93551885492377207</c:v>
                </c:pt>
                <c:pt idx="16">
                  <c:v>0.95475779839488173</c:v>
                </c:pt>
                <c:pt idx="17">
                  <c:v>0.93498325994510012</c:v>
                </c:pt>
                <c:pt idx="18">
                  <c:v>0.91467679471060126</c:v>
                </c:pt>
                <c:pt idx="19">
                  <c:v>0.92891230636561062</c:v>
                </c:pt>
                <c:pt idx="20">
                  <c:v>0.93323855505725961</c:v>
                </c:pt>
                <c:pt idx="21">
                  <c:v>0.93856762374213476</c:v>
                </c:pt>
                <c:pt idx="22">
                  <c:v>0.94687854642219615</c:v>
                </c:pt>
                <c:pt idx="23">
                  <c:v>0.95181016592810086</c:v>
                </c:pt>
                <c:pt idx="24">
                  <c:v>0.9531514202980329</c:v>
                </c:pt>
                <c:pt idx="25">
                  <c:v>0.95583828624350275</c:v>
                </c:pt>
                <c:pt idx="26">
                  <c:v>0.95923871257732929</c:v>
                </c:pt>
                <c:pt idx="27">
                  <c:v>0.96134684392420655</c:v>
                </c:pt>
                <c:pt idx="28">
                  <c:v>0.96224659130459445</c:v>
                </c:pt>
                <c:pt idx="29">
                  <c:v>0.97589323536384254</c:v>
                </c:pt>
                <c:pt idx="30">
                  <c:v>0.96454687527987248</c:v>
                </c:pt>
                <c:pt idx="31">
                  <c:v>0.97193660473691679</c:v>
                </c:pt>
                <c:pt idx="32">
                  <c:v>0.9666621766559278</c:v>
                </c:pt>
                <c:pt idx="33">
                  <c:v>0.9663612935650846</c:v>
                </c:pt>
                <c:pt idx="34">
                  <c:v>0.96912000181700486</c:v>
                </c:pt>
                <c:pt idx="35">
                  <c:v>0.96980516754530555</c:v>
                </c:pt>
                <c:pt idx="36">
                  <c:v>0.97459207197535236</c:v>
                </c:pt>
                <c:pt idx="37">
                  <c:v>0.9737863369029861</c:v>
                </c:pt>
                <c:pt idx="38">
                  <c:v>0.97269415695624772</c:v>
                </c:pt>
                <c:pt idx="39">
                  <c:v>0.97555958056756087</c:v>
                </c:pt>
                <c:pt idx="40">
                  <c:v>0.97564632916806693</c:v>
                </c:pt>
                <c:pt idx="41">
                  <c:v>0.97192377250770601</c:v>
                </c:pt>
                <c:pt idx="42">
                  <c:v>0.97231792627425417</c:v>
                </c:pt>
                <c:pt idx="43">
                  <c:v>0.97470201090830721</c:v>
                </c:pt>
                <c:pt idx="44">
                  <c:v>0.9740973428983053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F41-4E79-8F1D-A4EA8F1F8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87840"/>
        <c:axId val="436388232"/>
      </c:lineChart>
      <c:catAx>
        <c:axId val="43638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8936170212766"/>
              <c:y val="0.87831513260530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88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3882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5319148936170212E-2"/>
              <c:y val="0.2425897854811830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87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Lehigh Park Field Annual Production</a:t>
            </a:r>
          </a:p>
        </c:rich>
      </c:tx>
      <c:layout>
        <c:manualLayout>
          <c:xMode val="edge"/>
          <c:yMode val="edge"/>
          <c:x val="0.25423737710752259"/>
          <c:y val="2.7397260273972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89838118146731"/>
          <c:y val="0.16742795053859658"/>
          <c:w val="0.80254270497165692"/>
          <c:h val="0.67580009126488072"/>
        </c:manualLayout>
      </c:layout>
      <c:lineChart>
        <c:grouping val="standard"/>
        <c:varyColors val="0"/>
        <c:ser>
          <c:idx val="0"/>
          <c:order val="0"/>
          <c:tx>
            <c:strRef>
              <c:f>'Lehigh Park'!$B$6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'Lehigh Park'!$A$11:$A$57</c:f>
              <c:numCache>
                <c:formatCode>General</c:formatCode>
                <c:ptCount val="4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</c:numCache>
            </c:numRef>
          </c:cat>
          <c:val>
            <c:numRef>
              <c:f>'Lehigh Park'!$B$11:$B$57</c:f>
              <c:numCache>
                <c:formatCode>_(* #,##0_);_(* \(#,##0\);_(* "-"??_);_(@_)</c:formatCode>
                <c:ptCount val="47"/>
                <c:pt idx="0">
                  <c:v>44276</c:v>
                </c:pt>
                <c:pt idx="1">
                  <c:v>39943</c:v>
                </c:pt>
                <c:pt idx="2">
                  <c:v>215286</c:v>
                </c:pt>
                <c:pt idx="3">
                  <c:v>485329</c:v>
                </c:pt>
                <c:pt idx="4">
                  <c:v>826097</c:v>
                </c:pt>
                <c:pt idx="5">
                  <c:v>664285</c:v>
                </c:pt>
                <c:pt idx="6">
                  <c:v>560565</c:v>
                </c:pt>
                <c:pt idx="7">
                  <c:v>466616</c:v>
                </c:pt>
                <c:pt idx="8">
                  <c:v>341667</c:v>
                </c:pt>
                <c:pt idx="9">
                  <c:v>299243</c:v>
                </c:pt>
                <c:pt idx="10">
                  <c:v>330756</c:v>
                </c:pt>
                <c:pt idx="11">
                  <c:v>261720</c:v>
                </c:pt>
                <c:pt idx="12">
                  <c:v>184978</c:v>
                </c:pt>
                <c:pt idx="13">
                  <c:v>170490</c:v>
                </c:pt>
                <c:pt idx="14">
                  <c:v>168605</c:v>
                </c:pt>
                <c:pt idx="15">
                  <c:v>104109</c:v>
                </c:pt>
                <c:pt idx="16">
                  <c:v>56006</c:v>
                </c:pt>
                <c:pt idx="17">
                  <c:v>51753</c:v>
                </c:pt>
                <c:pt idx="18">
                  <c:v>49064</c:v>
                </c:pt>
                <c:pt idx="19">
                  <c:v>47235</c:v>
                </c:pt>
                <c:pt idx="20">
                  <c:v>50153</c:v>
                </c:pt>
                <c:pt idx="21">
                  <c:v>43271</c:v>
                </c:pt>
                <c:pt idx="22" formatCode="#,##0">
                  <c:v>52941</c:v>
                </c:pt>
                <c:pt idx="23" formatCode="#,##0">
                  <c:v>53177</c:v>
                </c:pt>
                <c:pt idx="24" formatCode="#,##0">
                  <c:v>49151</c:v>
                </c:pt>
                <c:pt idx="25" formatCode="#,##0">
                  <c:v>44537</c:v>
                </c:pt>
                <c:pt idx="26" formatCode="#,##0">
                  <c:v>41352</c:v>
                </c:pt>
                <c:pt idx="27" formatCode="#,##0">
                  <c:v>23353</c:v>
                </c:pt>
                <c:pt idx="28" formatCode="#,##0">
                  <c:v>34603</c:v>
                </c:pt>
                <c:pt idx="29" formatCode="#,##0">
                  <c:v>18609</c:v>
                </c:pt>
                <c:pt idx="30" formatCode="#,##0">
                  <c:v>31669</c:v>
                </c:pt>
                <c:pt idx="31" formatCode="#,##0">
                  <c:v>20579</c:v>
                </c:pt>
                <c:pt idx="32" formatCode="#,##0">
                  <c:v>32917</c:v>
                </c:pt>
                <c:pt idx="33" formatCode="#,##0">
                  <c:v>31993</c:v>
                </c:pt>
                <c:pt idx="34" formatCode="#,##0">
                  <c:v>27192</c:v>
                </c:pt>
                <c:pt idx="35" formatCode="#,##0">
                  <c:v>27332</c:v>
                </c:pt>
                <c:pt idx="36" formatCode="#,##0">
                  <c:v>24897</c:v>
                </c:pt>
                <c:pt idx="37" formatCode="#,##0">
                  <c:v>25499</c:v>
                </c:pt>
                <c:pt idx="38" formatCode="#,##0">
                  <c:v>26993</c:v>
                </c:pt>
                <c:pt idx="39" formatCode="#,##0">
                  <c:v>19080</c:v>
                </c:pt>
                <c:pt idx="40" formatCode="#,##0">
                  <c:v>19928</c:v>
                </c:pt>
                <c:pt idx="41" formatCode="#,##0">
                  <c:v>6039</c:v>
                </c:pt>
                <c:pt idx="42" formatCode="#,##0">
                  <c:v>9513</c:v>
                </c:pt>
                <c:pt idx="43" formatCode="#,##0">
                  <c:v>16786</c:v>
                </c:pt>
                <c:pt idx="44" formatCode="#,##0">
                  <c:v>5232</c:v>
                </c:pt>
                <c:pt idx="45" formatCode="#,##0">
                  <c:v>0</c:v>
                </c:pt>
                <c:pt idx="46" formatCode="#,##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A-45A3-864A-C336156BF293}"/>
            </c:ext>
          </c:extLst>
        </c:ser>
        <c:ser>
          <c:idx val="1"/>
          <c:order val="1"/>
          <c:tx>
            <c:strRef>
              <c:f>'Lehigh Park'!$C$6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'Lehigh Park'!$A$11:$A$57</c:f>
              <c:numCache>
                <c:formatCode>General</c:formatCode>
                <c:ptCount val="4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</c:numCache>
            </c:numRef>
          </c:cat>
          <c:val>
            <c:numRef>
              <c:f>'Lehigh Park'!$C$11:$C$57</c:f>
              <c:numCache>
                <c:formatCode>#,##0</c:formatCode>
                <c:ptCount val="47"/>
                <c:pt idx="0">
                  <c:v>4428</c:v>
                </c:pt>
                <c:pt idx="1">
                  <c:v>3995</c:v>
                </c:pt>
                <c:pt idx="2">
                  <c:v>21193</c:v>
                </c:pt>
                <c:pt idx="3">
                  <c:v>50691</c:v>
                </c:pt>
                <c:pt idx="4">
                  <c:v>82608</c:v>
                </c:pt>
                <c:pt idx="5">
                  <c:v>67328</c:v>
                </c:pt>
                <c:pt idx="6">
                  <c:v>56453</c:v>
                </c:pt>
                <c:pt idx="7">
                  <c:v>46781</c:v>
                </c:pt>
                <c:pt idx="8">
                  <c:v>34202</c:v>
                </c:pt>
                <c:pt idx="9">
                  <c:v>29935</c:v>
                </c:pt>
                <c:pt idx="10">
                  <c:v>33134</c:v>
                </c:pt>
                <c:pt idx="11">
                  <c:v>26562</c:v>
                </c:pt>
                <c:pt idx="12">
                  <c:v>19132</c:v>
                </c:pt>
                <c:pt idx="13">
                  <c:v>16557</c:v>
                </c:pt>
                <c:pt idx="14">
                  <c:v>16493</c:v>
                </c:pt>
                <c:pt idx="15">
                  <c:v>8956</c:v>
                </c:pt>
                <c:pt idx="16">
                  <c:v>7271</c:v>
                </c:pt>
                <c:pt idx="17">
                  <c:v>7706</c:v>
                </c:pt>
                <c:pt idx="18">
                  <c:v>6464</c:v>
                </c:pt>
                <c:pt idx="19">
                  <c:v>5636</c:v>
                </c:pt>
                <c:pt idx="20">
                  <c:v>6318</c:v>
                </c:pt>
                <c:pt idx="21">
                  <c:v>6318</c:v>
                </c:pt>
                <c:pt idx="22">
                  <c:v>6045</c:v>
                </c:pt>
                <c:pt idx="23">
                  <c:v>5691</c:v>
                </c:pt>
                <c:pt idx="24">
                  <c:v>6354</c:v>
                </c:pt>
                <c:pt idx="25">
                  <c:v>5980</c:v>
                </c:pt>
                <c:pt idx="26">
                  <c:v>5046</c:v>
                </c:pt>
                <c:pt idx="27">
                  <c:v>2850</c:v>
                </c:pt>
                <c:pt idx="28">
                  <c:v>4222</c:v>
                </c:pt>
                <c:pt idx="29">
                  <c:v>2270</c:v>
                </c:pt>
                <c:pt idx="30">
                  <c:v>3862</c:v>
                </c:pt>
                <c:pt idx="31">
                  <c:v>2510</c:v>
                </c:pt>
                <c:pt idx="32">
                  <c:v>4016</c:v>
                </c:pt>
                <c:pt idx="33">
                  <c:v>3903</c:v>
                </c:pt>
                <c:pt idx="34">
                  <c:v>3317</c:v>
                </c:pt>
                <c:pt idx="35">
                  <c:v>3335</c:v>
                </c:pt>
                <c:pt idx="36">
                  <c:v>3037</c:v>
                </c:pt>
                <c:pt idx="37">
                  <c:v>3112</c:v>
                </c:pt>
                <c:pt idx="38">
                  <c:v>3294</c:v>
                </c:pt>
                <c:pt idx="39">
                  <c:v>2327</c:v>
                </c:pt>
                <c:pt idx="40">
                  <c:v>2431</c:v>
                </c:pt>
                <c:pt idx="41">
                  <c:v>737</c:v>
                </c:pt>
                <c:pt idx="42">
                  <c:v>0</c:v>
                </c:pt>
                <c:pt idx="43">
                  <c:v>579</c:v>
                </c:pt>
                <c:pt idx="44">
                  <c:v>747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A-45A3-864A-C336156BF293}"/>
            </c:ext>
          </c:extLst>
        </c:ser>
        <c:ser>
          <c:idx val="2"/>
          <c:order val="2"/>
          <c:tx>
            <c:strRef>
              <c:f>'Lehigh Park'!$D$6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'Lehigh Park'!$A$11:$A$57</c:f>
              <c:numCache>
                <c:formatCode>General</c:formatCode>
                <c:ptCount val="4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2020</c:v>
                </c:pt>
              </c:numCache>
            </c:numRef>
          </c:cat>
          <c:val>
            <c:numRef>
              <c:f>'Lehigh Park'!$D$11:$D$57</c:f>
              <c:numCache>
                <c:formatCode>#,##0</c:formatCode>
                <c:ptCount val="47"/>
                <c:pt idx="0">
                  <c:v>18649</c:v>
                </c:pt>
                <c:pt idx="1">
                  <c:v>54216</c:v>
                </c:pt>
                <c:pt idx="2">
                  <c:v>201703</c:v>
                </c:pt>
                <c:pt idx="3">
                  <c:v>636528</c:v>
                </c:pt>
                <c:pt idx="4">
                  <c:v>1588493</c:v>
                </c:pt>
                <c:pt idx="5">
                  <c:v>1987719</c:v>
                </c:pt>
                <c:pt idx="6">
                  <c:v>2644381</c:v>
                </c:pt>
                <c:pt idx="7">
                  <c:v>3458233</c:v>
                </c:pt>
                <c:pt idx="8">
                  <c:v>3585448</c:v>
                </c:pt>
                <c:pt idx="9">
                  <c:v>3358863</c:v>
                </c:pt>
                <c:pt idx="10">
                  <c:v>3820922</c:v>
                </c:pt>
                <c:pt idx="11">
                  <c:v>3526210</c:v>
                </c:pt>
                <c:pt idx="12">
                  <c:v>2172210</c:v>
                </c:pt>
                <c:pt idx="13">
                  <c:v>1477860</c:v>
                </c:pt>
                <c:pt idx="14">
                  <c:v>1297670</c:v>
                </c:pt>
                <c:pt idx="15">
                  <c:v>1510456</c:v>
                </c:pt>
                <c:pt idx="16">
                  <c:v>1181909</c:v>
                </c:pt>
                <c:pt idx="17">
                  <c:v>744242</c:v>
                </c:pt>
                <c:pt idx="18">
                  <c:v>525973</c:v>
                </c:pt>
                <c:pt idx="19">
                  <c:v>617226</c:v>
                </c:pt>
                <c:pt idx="20">
                  <c:v>701074</c:v>
                </c:pt>
                <c:pt idx="21">
                  <c:v>661097</c:v>
                </c:pt>
                <c:pt idx="22">
                  <c:v>943662</c:v>
                </c:pt>
                <c:pt idx="23">
                  <c:v>1050313</c:v>
                </c:pt>
                <c:pt idx="24">
                  <c:v>999995</c:v>
                </c:pt>
                <c:pt idx="25">
                  <c:v>963961</c:v>
                </c:pt>
                <c:pt idx="26">
                  <c:v>973140</c:v>
                </c:pt>
                <c:pt idx="27">
                  <c:v>580815</c:v>
                </c:pt>
                <c:pt idx="28">
                  <c:v>881950</c:v>
                </c:pt>
                <c:pt idx="29">
                  <c:v>753332</c:v>
                </c:pt>
                <c:pt idx="30">
                  <c:v>861595</c:v>
                </c:pt>
                <c:pt idx="31">
                  <c:v>712725</c:v>
                </c:pt>
                <c:pt idx="32">
                  <c:v>954460</c:v>
                </c:pt>
                <c:pt idx="33">
                  <c:v>919084</c:v>
                </c:pt>
                <c:pt idx="34">
                  <c:v>853378</c:v>
                </c:pt>
                <c:pt idx="35">
                  <c:v>877856</c:v>
                </c:pt>
                <c:pt idx="36">
                  <c:v>954994</c:v>
                </c:pt>
                <c:pt idx="37">
                  <c:v>947238</c:v>
                </c:pt>
                <c:pt idx="38">
                  <c:v>961550</c:v>
                </c:pt>
                <c:pt idx="39">
                  <c:v>761594</c:v>
                </c:pt>
                <c:pt idx="40">
                  <c:v>798347</c:v>
                </c:pt>
                <c:pt idx="41">
                  <c:v>209054</c:v>
                </c:pt>
                <c:pt idx="42">
                  <c:v>334139</c:v>
                </c:pt>
                <c:pt idx="43">
                  <c:v>646745</c:v>
                </c:pt>
                <c:pt idx="44">
                  <c:v>196755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A-45A3-864A-C336156BF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89016"/>
        <c:axId val="436389408"/>
      </c:lineChart>
      <c:catAx>
        <c:axId val="43638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677992793273723"/>
              <c:y val="0.91933172736969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89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389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4406779661016949E-2"/>
              <c:y val="0.1704721612994722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890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47493215890383"/>
          <c:y val="0.20852391167998977"/>
          <c:w val="0.10169491525423724"/>
          <c:h val="0.17503837134513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Mid-Felda Field Water Cut History</a:t>
            </a:r>
          </a:p>
        </c:rich>
      </c:tx>
      <c:layout>
        <c:manualLayout>
          <c:xMode val="edge"/>
          <c:yMode val="edge"/>
          <c:x val="0.23238263841180926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43631961953372"/>
          <c:y val="0.21353383458646616"/>
          <c:w val="0.79530233920404392"/>
          <c:h val="0.59097744360902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'Mid-Felda'!$A$15:$A$57</c:f>
              <c:numCache>
                <c:formatCode>General</c:formatCode>
                <c:ptCount val="4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</c:numCache>
            </c:numRef>
          </c:cat>
          <c:val>
            <c:numRef>
              <c:f>'Mid-Felda'!$E$15:$E$57</c:f>
              <c:numCache>
                <c:formatCode>0.00%</c:formatCode>
                <c:ptCount val="43"/>
                <c:pt idx="0">
                  <c:v>0.26873411459666002</c:v>
                </c:pt>
                <c:pt idx="1">
                  <c:v>0.3273945502264598</c:v>
                </c:pt>
                <c:pt idx="2">
                  <c:v>0.48903626994972604</c:v>
                </c:pt>
                <c:pt idx="3">
                  <c:v>0.57273030740705244</c:v>
                </c:pt>
                <c:pt idx="4">
                  <c:v>0.72081045537582966</c:v>
                </c:pt>
                <c:pt idx="5">
                  <c:v>0.71943859888969719</c:v>
                </c:pt>
                <c:pt idx="6">
                  <c:v>0.77408415041482603</c:v>
                </c:pt>
                <c:pt idx="7">
                  <c:v>0.6857154536350073</c:v>
                </c:pt>
                <c:pt idx="8">
                  <c:v>0.67411620433017594</c:v>
                </c:pt>
                <c:pt idx="9">
                  <c:v>0.70398959586523013</c:v>
                </c:pt>
                <c:pt idx="10">
                  <c:v>0.73722547839152974</c:v>
                </c:pt>
                <c:pt idx="11">
                  <c:v>0.75950964204492355</c:v>
                </c:pt>
                <c:pt idx="12">
                  <c:v>0.78037517947046031</c:v>
                </c:pt>
                <c:pt idx="13">
                  <c:v>0.79872120364092725</c:v>
                </c:pt>
                <c:pt idx="14">
                  <c:v>0.81474562934072325</c:v>
                </c:pt>
                <c:pt idx="15">
                  <c:v>0.83103043518400477</c:v>
                </c:pt>
                <c:pt idx="16">
                  <c:v>0.74541496436346288</c:v>
                </c:pt>
                <c:pt idx="17">
                  <c:v>0.89919642944533074</c:v>
                </c:pt>
                <c:pt idx="18">
                  <c:v>0.78559322997827497</c:v>
                </c:pt>
                <c:pt idx="19">
                  <c:v>0.76536506161995266</c:v>
                </c:pt>
                <c:pt idx="20">
                  <c:v>0.82610813443740871</c:v>
                </c:pt>
                <c:pt idx="21">
                  <c:v>0.99794069192751234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0.82515650517147521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C-475D-87AC-DA57E3FA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34264"/>
        <c:axId val="434334656"/>
      </c:lineChart>
      <c:catAx>
        <c:axId val="434334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69153939650162"/>
              <c:y val="0.88270676691729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4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33465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3422818791946308E-2"/>
              <c:y val="0.2473182957393483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4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Mid-Felda Field Annual Production</a:t>
            </a:r>
          </a:p>
        </c:rich>
      </c:tx>
      <c:layout>
        <c:manualLayout>
          <c:xMode val="edge"/>
          <c:yMode val="edge"/>
          <c:x val="0.27349002096214481"/>
          <c:y val="2.8125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75174452065877"/>
          <c:y val="0.17343763232241236"/>
          <c:w val="0.82466476733921423"/>
          <c:h val="0.66562550783196095"/>
        </c:manualLayout>
      </c:layout>
      <c:lineChart>
        <c:grouping val="standard"/>
        <c:varyColors val="0"/>
        <c:ser>
          <c:idx val="0"/>
          <c:order val="0"/>
          <c:tx>
            <c:strRef>
              <c:f>'Mid-Felda'!$B$6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'Mid-Felda'!$A$15:$A$57</c:f>
              <c:numCache>
                <c:formatCode>General</c:formatCode>
                <c:ptCount val="4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</c:numCache>
            </c:numRef>
          </c:cat>
          <c:val>
            <c:numRef>
              <c:f>'Mid-Felda'!$B$15:$B$57</c:f>
              <c:numCache>
                <c:formatCode>_(* #,##0_);_(* \(#,##0\);_(* "-"??_);_(@_)</c:formatCode>
                <c:ptCount val="43"/>
                <c:pt idx="0">
                  <c:v>85738</c:v>
                </c:pt>
                <c:pt idx="1">
                  <c:v>118655</c:v>
                </c:pt>
                <c:pt idx="2">
                  <c:v>163024</c:v>
                </c:pt>
                <c:pt idx="3">
                  <c:v>129276</c:v>
                </c:pt>
                <c:pt idx="4">
                  <c:v>109119</c:v>
                </c:pt>
                <c:pt idx="5">
                  <c:v>114923</c:v>
                </c:pt>
                <c:pt idx="6">
                  <c:v>83869</c:v>
                </c:pt>
                <c:pt idx="7">
                  <c:v>107639</c:v>
                </c:pt>
                <c:pt idx="8">
                  <c:v>61652</c:v>
                </c:pt>
                <c:pt idx="9">
                  <c:v>88085</c:v>
                </c:pt>
                <c:pt idx="10">
                  <c:v>79221</c:v>
                </c:pt>
                <c:pt idx="11">
                  <c:v>77195</c:v>
                </c:pt>
                <c:pt idx="12">
                  <c:v>70059</c:v>
                </c:pt>
                <c:pt idx="13">
                  <c:v>55813</c:v>
                </c:pt>
                <c:pt idx="14">
                  <c:v>54148</c:v>
                </c:pt>
                <c:pt idx="15">
                  <c:v>38435</c:v>
                </c:pt>
                <c:pt idx="16">
                  <c:v>17074</c:v>
                </c:pt>
                <c:pt idx="17">
                  <c:v>10299</c:v>
                </c:pt>
                <c:pt idx="18" formatCode="#,##0">
                  <c:v>18850</c:v>
                </c:pt>
                <c:pt idx="19" formatCode="#,##0">
                  <c:v>8815</c:v>
                </c:pt>
                <c:pt idx="20" formatCode="#,##0">
                  <c:v>6069</c:v>
                </c:pt>
                <c:pt idx="21" formatCode="#,##0">
                  <c:v>50</c:v>
                </c:pt>
                <c:pt idx="22" formatCode="#,##0">
                  <c:v>100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5" formatCode="#,##0">
                  <c:v>0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0</c:v>
                </c:pt>
                <c:pt idx="41" formatCode="#,##0">
                  <c:v>485</c:v>
                </c:pt>
                <c:pt idx="42" formatCode="#,##0">
                  <c:v>5139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E4-454E-9EAA-41EEC8ADF61A}"/>
            </c:ext>
          </c:extLst>
        </c:ser>
        <c:ser>
          <c:idx val="1"/>
          <c:order val="1"/>
          <c:tx>
            <c:strRef>
              <c:f>'Mid-Felda'!$C$6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'Mid-Felda'!$A$15:$A$57</c:f>
              <c:numCache>
                <c:formatCode>General</c:formatCode>
                <c:ptCount val="4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</c:numCache>
            </c:numRef>
          </c:cat>
          <c:val>
            <c:numRef>
              <c:f>'Mid-Felda'!$C$15:$C$57</c:f>
              <c:numCache>
                <c:formatCode>#,##0</c:formatCode>
                <c:ptCount val="43"/>
                <c:pt idx="0">
                  <c:v>2534</c:v>
                </c:pt>
                <c:pt idx="1">
                  <c:v>2534</c:v>
                </c:pt>
                <c:pt idx="2">
                  <c:v>2548</c:v>
                </c:pt>
                <c:pt idx="3">
                  <c:v>1904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E4-454E-9EAA-41EEC8ADF61A}"/>
            </c:ext>
          </c:extLst>
        </c:ser>
        <c:ser>
          <c:idx val="2"/>
          <c:order val="2"/>
          <c:tx>
            <c:strRef>
              <c:f>'Mid-Felda'!$D$6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'Mid-Felda'!$A$15:$A$57</c:f>
              <c:numCache>
                <c:formatCode>General</c:formatCode>
                <c:ptCount val="4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</c:numCache>
            </c:numRef>
          </c:cat>
          <c:val>
            <c:numRef>
              <c:f>'Mid-Felda'!$D$15:$D$57</c:f>
              <c:numCache>
                <c:formatCode>#,##0</c:formatCode>
                <c:ptCount val="43"/>
                <c:pt idx="0">
                  <c:v>31508</c:v>
                </c:pt>
                <c:pt idx="1">
                  <c:v>57756</c:v>
                </c:pt>
                <c:pt idx="2">
                  <c:v>156028</c:v>
                </c:pt>
                <c:pt idx="3">
                  <c:v>173287</c:v>
                </c:pt>
                <c:pt idx="4">
                  <c:v>281723</c:v>
                </c:pt>
                <c:pt idx="5">
                  <c:v>294695</c:v>
                </c:pt>
                <c:pt idx="6">
                  <c:v>287371</c:v>
                </c:pt>
                <c:pt idx="7">
                  <c:v>234850</c:v>
                </c:pt>
                <c:pt idx="8">
                  <c:v>127532</c:v>
                </c:pt>
                <c:pt idx="9">
                  <c:v>209489</c:v>
                </c:pt>
                <c:pt idx="10">
                  <c:v>222258</c:v>
                </c:pt>
                <c:pt idx="11">
                  <c:v>243795</c:v>
                </c:pt>
                <c:pt idx="12">
                  <c:v>248935</c:v>
                </c:pt>
                <c:pt idx="13">
                  <c:v>221479</c:v>
                </c:pt>
                <c:pt idx="14">
                  <c:v>238142</c:v>
                </c:pt>
                <c:pt idx="15">
                  <c:v>189032</c:v>
                </c:pt>
                <c:pt idx="16">
                  <c:v>49992</c:v>
                </c:pt>
                <c:pt idx="17">
                  <c:v>91870</c:v>
                </c:pt>
                <c:pt idx="18">
                  <c:v>69067</c:v>
                </c:pt>
                <c:pt idx="19">
                  <c:v>28754</c:v>
                </c:pt>
                <c:pt idx="20">
                  <c:v>28832</c:v>
                </c:pt>
                <c:pt idx="21">
                  <c:v>24230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24253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E4-454E-9EAA-41EEC8ADF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35440"/>
        <c:axId val="434335832"/>
      </c:lineChart>
      <c:catAx>
        <c:axId val="43433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698013000052847"/>
              <c:y val="0.9171881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5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3358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100671140939598E-2"/>
              <c:y val="0.164062664041994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5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54371223731263"/>
          <c:y val="0.30937516404199472"/>
          <c:w val="0.10067114093959734"/>
          <c:h val="0.179687664041994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Mt Carmel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'Mt. Carmel'!$A$8:$A$57</c:f>
              <c:numCache>
                <c:formatCode>General</c:formatCode>
                <c:ptCount val="5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</c:numCache>
            </c:numRef>
          </c:cat>
          <c:val>
            <c:numRef>
              <c:f>'Mt. Carmel'!$E$8:$E$57</c:f>
              <c:numCache>
                <c:formatCode>0.00%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1.3437245205900105E-2</c:v>
                </c:pt>
                <c:pt idx="4">
                  <c:v>4.361084458253163E-2</c:v>
                </c:pt>
                <c:pt idx="5">
                  <c:v>4.5624765539625842E-2</c:v>
                </c:pt>
                <c:pt idx="6">
                  <c:v>5.0826486741497021E-2</c:v>
                </c:pt>
                <c:pt idx="7">
                  <c:v>4.2615292766293209E-2</c:v>
                </c:pt>
                <c:pt idx="8">
                  <c:v>3.1684830029386664E-2</c:v>
                </c:pt>
                <c:pt idx="9">
                  <c:v>9.5698004710466827E-2</c:v>
                </c:pt>
                <c:pt idx="10">
                  <c:v>0.27396013839707439</c:v>
                </c:pt>
                <c:pt idx="11">
                  <c:v>0.4948519822319844</c:v>
                </c:pt>
                <c:pt idx="12">
                  <c:v>0.5674010941977744</c:v>
                </c:pt>
                <c:pt idx="13">
                  <c:v>0.58572046011966439</c:v>
                </c:pt>
                <c:pt idx="14">
                  <c:v>0.76735344824654772</c:v>
                </c:pt>
                <c:pt idx="15">
                  <c:v>0.81854210392418747</c:v>
                </c:pt>
                <c:pt idx="16">
                  <c:v>0.75019147306612199</c:v>
                </c:pt>
                <c:pt idx="17">
                  <c:v>0.84719364834882738</c:v>
                </c:pt>
                <c:pt idx="18">
                  <c:v>0.8289664216824677</c:v>
                </c:pt>
                <c:pt idx="19">
                  <c:v>0.83203503340259444</c:v>
                </c:pt>
                <c:pt idx="20">
                  <c:v>0.84638445395915163</c:v>
                </c:pt>
                <c:pt idx="21">
                  <c:v>0.86061617229389809</c:v>
                </c:pt>
                <c:pt idx="22">
                  <c:v>0.8614497028586301</c:v>
                </c:pt>
                <c:pt idx="23">
                  <c:v>0.8857786889763346</c:v>
                </c:pt>
                <c:pt idx="24">
                  <c:v>0.94332629312129868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0.48786060996660374</c:v>
                </c:pt>
                <c:pt idx="49">
                  <c:v>0.92935942373789426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9E-4979-BDE6-3A2B03E4D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Mt Carmel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'Mt. Carmel'!$B$6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'Mt. Carmel'!$A$7:$A$84</c:f>
              <c:numCache>
                <c:formatCode>General</c:formatCode>
                <c:ptCount val="78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'Mt. Carmel'!$B$7:$B$84</c:f>
              <c:numCache>
                <c:formatCode>_(* #,##0_);_(* \(#,##0\);_(* "-"??_);_(@_)</c:formatCode>
                <c:ptCount val="78"/>
                <c:pt idx="1">
                  <c:v>2177</c:v>
                </c:pt>
                <c:pt idx="2">
                  <c:v>197426</c:v>
                </c:pt>
                <c:pt idx="3">
                  <c:v>195779</c:v>
                </c:pt>
                <c:pt idx="4">
                  <c:v>186340</c:v>
                </c:pt>
                <c:pt idx="5">
                  <c:v>565160</c:v>
                </c:pt>
                <c:pt idx="6">
                  <c:v>585137</c:v>
                </c:pt>
                <c:pt idx="7">
                  <c:v>533165</c:v>
                </c:pt>
                <c:pt idx="8">
                  <c:v>548434</c:v>
                </c:pt>
                <c:pt idx="9">
                  <c:v>609261</c:v>
                </c:pt>
                <c:pt idx="10">
                  <c:v>495685</c:v>
                </c:pt>
                <c:pt idx="11">
                  <c:v>250552</c:v>
                </c:pt>
                <c:pt idx="12">
                  <c:v>103031</c:v>
                </c:pt>
                <c:pt idx="13">
                  <c:v>92988</c:v>
                </c:pt>
                <c:pt idx="14">
                  <c:v>79557</c:v>
                </c:pt>
                <c:pt idx="15">
                  <c:v>68416</c:v>
                </c:pt>
                <c:pt idx="16">
                  <c:v>45649</c:v>
                </c:pt>
                <c:pt idx="17">
                  <c:v>31312</c:v>
                </c:pt>
                <c:pt idx="18">
                  <c:v>41668</c:v>
                </c:pt>
                <c:pt idx="19">
                  <c:v>12520</c:v>
                </c:pt>
                <c:pt idx="20">
                  <c:v>20290</c:v>
                </c:pt>
                <c:pt idx="21">
                  <c:v>19984</c:v>
                </c:pt>
                <c:pt idx="22">
                  <c:v>10944</c:v>
                </c:pt>
                <c:pt idx="23">
                  <c:v>28746</c:v>
                </c:pt>
                <c:pt idx="24">
                  <c:v>20725</c:v>
                </c:pt>
                <c:pt idx="25">
                  <c:v>2737</c:v>
                </c:pt>
                <c:pt idx="26" formatCode="#,##0">
                  <c:v>76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5" formatCode="#,##0">
                  <c:v>0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0</c:v>
                </c:pt>
                <c:pt idx="41" formatCode="#,##0">
                  <c:v>0</c:v>
                </c:pt>
                <c:pt idx="42" formatCode="#,##0">
                  <c:v>0</c:v>
                </c:pt>
                <c:pt idx="43" formatCode="#,##0">
                  <c:v>0</c:v>
                </c:pt>
                <c:pt idx="44" formatCode="#,##0">
                  <c:v>0</c:v>
                </c:pt>
                <c:pt idx="45" formatCode="#,##0">
                  <c:v>0</c:v>
                </c:pt>
                <c:pt idx="46" formatCode="#,##0">
                  <c:v>0</c:v>
                </c:pt>
                <c:pt idx="47" formatCode="#,##0">
                  <c:v>0</c:v>
                </c:pt>
                <c:pt idx="48" formatCode="#,##0">
                  <c:v>0</c:v>
                </c:pt>
                <c:pt idx="49" formatCode="#,##0">
                  <c:v>227268</c:v>
                </c:pt>
                <c:pt idx="50" formatCode="#,##0">
                  <c:v>124467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E9E-4DC2-BB43-4831DB270D16}"/>
            </c:ext>
          </c:extLst>
        </c:ser>
        <c:ser>
          <c:idx val="1"/>
          <c:order val="1"/>
          <c:tx>
            <c:strRef>
              <c:f>'Mt. Carmel'!$C$6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'Mt. Carmel'!$A$7:$A$84</c:f>
              <c:numCache>
                <c:formatCode>General</c:formatCode>
                <c:ptCount val="78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'Mt. Carmel'!$C$7:$C$84</c:f>
              <c:numCache>
                <c:formatCode>#,##0</c:formatCode>
                <c:ptCount val="78"/>
                <c:pt idx="1">
                  <c:v>0</c:v>
                </c:pt>
                <c:pt idx="2">
                  <c:v>172744</c:v>
                </c:pt>
                <c:pt idx="3">
                  <c:v>214075</c:v>
                </c:pt>
                <c:pt idx="4">
                  <c:v>182824</c:v>
                </c:pt>
                <c:pt idx="5">
                  <c:v>550238</c:v>
                </c:pt>
                <c:pt idx="6">
                  <c:v>579695</c:v>
                </c:pt>
                <c:pt idx="7">
                  <c:v>521054</c:v>
                </c:pt>
                <c:pt idx="8">
                  <c:v>544158</c:v>
                </c:pt>
                <c:pt idx="9">
                  <c:v>611180</c:v>
                </c:pt>
                <c:pt idx="10">
                  <c:v>509583</c:v>
                </c:pt>
                <c:pt idx="11">
                  <c:v>320727</c:v>
                </c:pt>
                <c:pt idx="12">
                  <c:v>153038</c:v>
                </c:pt>
                <c:pt idx="13">
                  <c:v>135736</c:v>
                </c:pt>
                <c:pt idx="14">
                  <c:v>111353</c:v>
                </c:pt>
                <c:pt idx="15">
                  <c:v>101227</c:v>
                </c:pt>
                <c:pt idx="16">
                  <c:v>54294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56707</c:v>
                </c:pt>
                <c:pt idx="50">
                  <c:v>87447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E9E-4DC2-BB43-4831DB270D16}"/>
            </c:ext>
          </c:extLst>
        </c:ser>
        <c:ser>
          <c:idx val="2"/>
          <c:order val="2"/>
          <c:tx>
            <c:strRef>
              <c:f>'Mt. Carmel'!$D$6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'Mt. Carmel'!$A$7:$A$84</c:f>
              <c:numCache>
                <c:formatCode>General</c:formatCode>
                <c:ptCount val="78"/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'Mt. Carmel'!$D$7:$D$84</c:f>
              <c:numCache>
                <c:formatCode>#,##0</c:formatCode>
                <c:ptCount val="7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2538</c:v>
                </c:pt>
                <c:pt idx="5">
                  <c:v>25771</c:v>
                </c:pt>
                <c:pt idx="6">
                  <c:v>27973</c:v>
                </c:pt>
                <c:pt idx="7">
                  <c:v>28550</c:v>
                </c:pt>
                <c:pt idx="8">
                  <c:v>24412</c:v>
                </c:pt>
                <c:pt idx="9">
                  <c:v>19936</c:v>
                </c:pt>
                <c:pt idx="10">
                  <c:v>52456</c:v>
                </c:pt>
                <c:pt idx="11">
                  <c:v>94542</c:v>
                </c:pt>
                <c:pt idx="12">
                  <c:v>100931</c:v>
                </c:pt>
                <c:pt idx="13">
                  <c:v>121964</c:v>
                </c:pt>
                <c:pt idx="14">
                  <c:v>112480</c:v>
                </c:pt>
                <c:pt idx="15">
                  <c:v>225661</c:v>
                </c:pt>
                <c:pt idx="16">
                  <c:v>205919</c:v>
                </c:pt>
                <c:pt idx="17">
                  <c:v>94032</c:v>
                </c:pt>
                <c:pt idx="18">
                  <c:v>231017</c:v>
                </c:pt>
                <c:pt idx="19">
                  <c:v>60682</c:v>
                </c:pt>
                <c:pt idx="20">
                  <c:v>100509</c:v>
                </c:pt>
                <c:pt idx="21">
                  <c:v>110107</c:v>
                </c:pt>
                <c:pt idx="22">
                  <c:v>67573</c:v>
                </c:pt>
                <c:pt idx="23">
                  <c:v>178731</c:v>
                </c:pt>
                <c:pt idx="24">
                  <c:v>160721</c:v>
                </c:pt>
                <c:pt idx="25">
                  <c:v>45557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216494</c:v>
                </c:pt>
                <c:pt idx="50">
                  <c:v>1637509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E9E-4DC2-BB43-4831DB27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Raccoon Point Field Water Cut History</a:t>
            </a:r>
          </a:p>
        </c:rich>
      </c:tx>
      <c:layout>
        <c:manualLayout>
          <c:xMode val="edge"/>
          <c:yMode val="edge"/>
          <c:x val="0.19324912234072006"/>
          <c:y val="2.6470588235294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02969164498587"/>
          <c:y val="0.2161764705882353"/>
          <c:w val="0.79578124652331106"/>
          <c:h val="0.592647058823529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'Raccoon Point'!$A$18:$A$57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'Raccoon Point'!$E$18:$E$57</c:f>
              <c:numCache>
                <c:formatCode>0.00%</c:formatCode>
                <c:ptCount val="40"/>
                <c:pt idx="0">
                  <c:v>0.50952734471665428</c:v>
                </c:pt>
                <c:pt idx="1">
                  <c:v>0.44678899082568807</c:v>
                </c:pt>
                <c:pt idx="2">
                  <c:v>0.20277067348678601</c:v>
                </c:pt>
                <c:pt idx="3">
                  <c:v>0.57004988625118591</c:v>
                </c:pt>
                <c:pt idx="4">
                  <c:v>0.40619435213729116</c:v>
                </c:pt>
                <c:pt idx="5">
                  <c:v>0.37612245042420506</c:v>
                </c:pt>
                <c:pt idx="6">
                  <c:v>0.44537018181390448</c:v>
                </c:pt>
                <c:pt idx="7">
                  <c:v>0.4365133245481902</c:v>
                </c:pt>
                <c:pt idx="8">
                  <c:v>0.47867213188595109</c:v>
                </c:pt>
                <c:pt idx="9">
                  <c:v>0.56407212416564589</c:v>
                </c:pt>
                <c:pt idx="10">
                  <c:v>0.53484659057543327</c:v>
                </c:pt>
                <c:pt idx="11">
                  <c:v>0.54765289850982168</c:v>
                </c:pt>
                <c:pt idx="12">
                  <c:v>0.54226463834672789</c:v>
                </c:pt>
                <c:pt idx="13">
                  <c:v>0.51177423834503277</c:v>
                </c:pt>
                <c:pt idx="14">
                  <c:v>0.65620236559579648</c:v>
                </c:pt>
                <c:pt idx="15">
                  <c:v>0.57028908742053053</c:v>
                </c:pt>
                <c:pt idx="16">
                  <c:v>0.66583215874346358</c:v>
                </c:pt>
                <c:pt idx="17">
                  <c:v>0.73080661962368731</c:v>
                </c:pt>
                <c:pt idx="18">
                  <c:v>0.82028834439792431</c:v>
                </c:pt>
                <c:pt idx="19">
                  <c:v>0.87378687917906672</c:v>
                </c:pt>
                <c:pt idx="20">
                  <c:v>0.88423847519734755</c:v>
                </c:pt>
                <c:pt idx="21">
                  <c:v>0.88609169665703325</c:v>
                </c:pt>
                <c:pt idx="22">
                  <c:v>0.90032880179359731</c:v>
                </c:pt>
                <c:pt idx="23">
                  <c:v>0.90821679602340744</c:v>
                </c:pt>
                <c:pt idx="24">
                  <c:v>0.90985021274550371</c:v>
                </c:pt>
                <c:pt idx="25">
                  <c:v>0.91822948474799393</c:v>
                </c:pt>
                <c:pt idx="26">
                  <c:v>0.92544336986821085</c:v>
                </c:pt>
                <c:pt idx="27">
                  <c:v>0.92335112917799489</c:v>
                </c:pt>
                <c:pt idx="28">
                  <c:v>0.92547278079936135</c:v>
                </c:pt>
                <c:pt idx="29">
                  <c:v>0.90878352909693505</c:v>
                </c:pt>
                <c:pt idx="30">
                  <c:v>0.93370128858234158</c:v>
                </c:pt>
                <c:pt idx="31">
                  <c:v>0.93435343699858309</c:v>
                </c:pt>
                <c:pt idx="32">
                  <c:v>0.94678775278013039</c:v>
                </c:pt>
                <c:pt idx="33">
                  <c:v>0.95586482756066127</c:v>
                </c:pt>
                <c:pt idx="34">
                  <c:v>0.96126389088100017</c:v>
                </c:pt>
                <c:pt idx="35">
                  <c:v>0.96823901090376052</c:v>
                </c:pt>
                <c:pt idx="36">
                  <c:v>0.96431954807963194</c:v>
                </c:pt>
                <c:pt idx="37">
                  <c:v>0.96423493940247973</c:v>
                </c:pt>
                <c:pt idx="38">
                  <c:v>0.92582633830007355</c:v>
                </c:pt>
                <c:pt idx="39">
                  <c:v>0.91477956226295931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BDE-459B-8A40-5644062AF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0192"/>
        <c:axId val="436390584"/>
      </c:lineChart>
      <c:catAx>
        <c:axId val="43639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58694087289728"/>
              <c:y val="0.885294117647058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0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39058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5189873417721518E-2"/>
              <c:y val="0.271333333333333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0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Raccoon Point Field Annual Production</a:t>
            </a:r>
          </a:p>
        </c:rich>
      </c:tx>
      <c:layout>
        <c:manualLayout>
          <c:xMode val="edge"/>
          <c:yMode val="edge"/>
          <c:x val="0.25526537489469248"/>
          <c:y val="2.7419354838709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17691659646167"/>
          <c:y val="0.17258064516129032"/>
          <c:w val="0.81718618365627638"/>
          <c:h val="0.66612903225806452"/>
        </c:manualLayout>
      </c:layout>
      <c:lineChart>
        <c:grouping val="standard"/>
        <c:varyColors val="0"/>
        <c:ser>
          <c:idx val="0"/>
          <c:order val="0"/>
          <c:tx>
            <c:strRef>
              <c:f>'Raccoon Point'!$B$6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'Raccoon Point'!$A$18:$A$57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'Raccoon Point'!$B$18:$B$57</c:f>
              <c:numCache>
                <c:formatCode>_(* #,##0_);_(* \(#,##0\);_(* "-"??_);_(@_)</c:formatCode>
                <c:ptCount val="40"/>
                <c:pt idx="0">
                  <c:v>1982</c:v>
                </c:pt>
                <c:pt idx="1">
                  <c:v>603</c:v>
                </c:pt>
                <c:pt idx="2">
                  <c:v>18703</c:v>
                </c:pt>
                <c:pt idx="3">
                  <c:v>421450</c:v>
                </c:pt>
                <c:pt idx="4">
                  <c:v>934026</c:v>
                </c:pt>
                <c:pt idx="5">
                  <c:v>793221</c:v>
                </c:pt>
                <c:pt idx="6">
                  <c:v>754428</c:v>
                </c:pt>
                <c:pt idx="7">
                  <c:v>830838</c:v>
                </c:pt>
                <c:pt idx="8">
                  <c:v>682866</c:v>
                </c:pt>
                <c:pt idx="9">
                  <c:v>576876</c:v>
                </c:pt>
                <c:pt idx="10">
                  <c:v>546552</c:v>
                </c:pt>
                <c:pt idx="11">
                  <c:v>512882</c:v>
                </c:pt>
                <c:pt idx="12">
                  <c:v>625142</c:v>
                </c:pt>
                <c:pt idx="13">
                  <c:v>871897</c:v>
                </c:pt>
                <c:pt idx="14">
                  <c:v>991719</c:v>
                </c:pt>
                <c:pt idx="15" formatCode="#,##0">
                  <c:v>1536131</c:v>
                </c:pt>
                <c:pt idx="16" formatCode="#,##0">
                  <c:v>1506177</c:v>
                </c:pt>
                <c:pt idx="17" formatCode="#,##0">
                  <c:v>1439689</c:v>
                </c:pt>
                <c:pt idx="18" formatCode="#,##0">
                  <c:v>745835</c:v>
                </c:pt>
                <c:pt idx="19" formatCode="#,##0">
                  <c:v>597853</c:v>
                </c:pt>
                <c:pt idx="20" formatCode="#,##0">
                  <c:v>624686</c:v>
                </c:pt>
                <c:pt idx="21" formatCode="#,##0">
                  <c:v>629957</c:v>
                </c:pt>
                <c:pt idx="22" formatCode="#,##0">
                  <c:v>545036</c:v>
                </c:pt>
                <c:pt idx="23" formatCode="#,##0">
                  <c:v>444796</c:v>
                </c:pt>
                <c:pt idx="24" formatCode="#,##0">
                  <c:v>427622</c:v>
                </c:pt>
                <c:pt idx="25" formatCode="#,##0">
                  <c:v>396055</c:v>
                </c:pt>
                <c:pt idx="26" formatCode="#,##0">
                  <c:v>371026</c:v>
                </c:pt>
                <c:pt idx="27" formatCode="#,##0">
                  <c:v>380204</c:v>
                </c:pt>
                <c:pt idx="28" formatCode="#,##0">
                  <c:v>328592</c:v>
                </c:pt>
                <c:pt idx="29" formatCode="#,##0">
                  <c:v>462209</c:v>
                </c:pt>
                <c:pt idx="30" formatCode="#,##0">
                  <c:v>511391</c:v>
                </c:pt>
                <c:pt idx="31" formatCode="#,##0">
                  <c:v>504582</c:v>
                </c:pt>
                <c:pt idx="32" formatCode="#,##0">
                  <c:v>401102</c:v>
                </c:pt>
                <c:pt idx="33" formatCode="#,##0">
                  <c:v>371754</c:v>
                </c:pt>
                <c:pt idx="34" formatCode="#,##0">
                  <c:v>319218</c:v>
                </c:pt>
                <c:pt idx="35" formatCode="#,##0">
                  <c:v>214939</c:v>
                </c:pt>
                <c:pt idx="36" formatCode="#,##0">
                  <c:v>187188</c:v>
                </c:pt>
                <c:pt idx="37" formatCode="#,##0">
                  <c:v>182486</c:v>
                </c:pt>
                <c:pt idx="38" formatCode="#,##0">
                  <c:v>139086</c:v>
                </c:pt>
                <c:pt idx="39" formatCode="#,##0">
                  <c:v>131696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06-4EA3-AA37-725327C0672E}"/>
            </c:ext>
          </c:extLst>
        </c:ser>
        <c:ser>
          <c:idx val="1"/>
          <c:order val="1"/>
          <c:tx>
            <c:strRef>
              <c:f>'Raccoon Point'!$C$6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'Raccoon Point'!$A$18:$A$57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'Raccoon Point'!$C$18:$C$57</c:f>
              <c:numCache>
                <c:formatCode>#,##0</c:formatCode>
                <c:ptCount val="40"/>
                <c:pt idx="0">
                  <c:v>188</c:v>
                </c:pt>
                <c:pt idx="1">
                  <c:v>0</c:v>
                </c:pt>
                <c:pt idx="2">
                  <c:v>0</c:v>
                </c:pt>
                <c:pt idx="3">
                  <c:v>42175</c:v>
                </c:pt>
                <c:pt idx="4">
                  <c:v>109621</c:v>
                </c:pt>
                <c:pt idx="5">
                  <c:v>105464</c:v>
                </c:pt>
                <c:pt idx="6">
                  <c:v>90770</c:v>
                </c:pt>
                <c:pt idx="7">
                  <c:v>99863</c:v>
                </c:pt>
                <c:pt idx="8">
                  <c:v>81989</c:v>
                </c:pt>
                <c:pt idx="9">
                  <c:v>65101</c:v>
                </c:pt>
                <c:pt idx="10">
                  <c:v>65590</c:v>
                </c:pt>
                <c:pt idx="11">
                  <c:v>50558</c:v>
                </c:pt>
                <c:pt idx="12">
                  <c:v>114193</c:v>
                </c:pt>
                <c:pt idx="13">
                  <c:v>155747</c:v>
                </c:pt>
                <c:pt idx="14">
                  <c:v>139911</c:v>
                </c:pt>
                <c:pt idx="15">
                  <c:v>169686</c:v>
                </c:pt>
                <c:pt idx="16">
                  <c:v>139649</c:v>
                </c:pt>
                <c:pt idx="17">
                  <c:v>137417</c:v>
                </c:pt>
                <c:pt idx="18">
                  <c:v>89632</c:v>
                </c:pt>
                <c:pt idx="19">
                  <c:v>75610</c:v>
                </c:pt>
                <c:pt idx="20">
                  <c:v>78902</c:v>
                </c:pt>
                <c:pt idx="21">
                  <c:v>80587</c:v>
                </c:pt>
                <c:pt idx="22">
                  <c:v>69778</c:v>
                </c:pt>
                <c:pt idx="23">
                  <c:v>56512</c:v>
                </c:pt>
                <c:pt idx="24">
                  <c:v>54830</c:v>
                </c:pt>
                <c:pt idx="25">
                  <c:v>50721</c:v>
                </c:pt>
                <c:pt idx="26">
                  <c:v>47280</c:v>
                </c:pt>
                <c:pt idx="27">
                  <c:v>48414</c:v>
                </c:pt>
                <c:pt idx="28">
                  <c:v>41977</c:v>
                </c:pt>
                <c:pt idx="29">
                  <c:v>40258</c:v>
                </c:pt>
                <c:pt idx="30">
                  <c:v>42694</c:v>
                </c:pt>
                <c:pt idx="31">
                  <c:v>42074</c:v>
                </c:pt>
                <c:pt idx="32">
                  <c:v>34692</c:v>
                </c:pt>
                <c:pt idx="33">
                  <c:v>30056</c:v>
                </c:pt>
                <c:pt idx="34">
                  <c:v>25889</c:v>
                </c:pt>
                <c:pt idx="35">
                  <c:v>20949</c:v>
                </c:pt>
                <c:pt idx="36">
                  <c:v>45230</c:v>
                </c:pt>
                <c:pt idx="37">
                  <c:v>91112</c:v>
                </c:pt>
                <c:pt idx="38">
                  <c:v>71296</c:v>
                </c:pt>
                <c:pt idx="39">
                  <c:v>72719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A06-4EA3-AA37-725327C0672E}"/>
            </c:ext>
          </c:extLst>
        </c:ser>
        <c:ser>
          <c:idx val="2"/>
          <c:order val="2"/>
          <c:tx>
            <c:strRef>
              <c:f>'Raccoon Point'!$D$6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'Raccoon Point'!$A$18:$A$57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'Raccoon Point'!$D$18:$D$57</c:f>
              <c:numCache>
                <c:formatCode>#,##0</c:formatCode>
                <c:ptCount val="40"/>
                <c:pt idx="0">
                  <c:v>2059</c:v>
                </c:pt>
                <c:pt idx="1">
                  <c:v>487</c:v>
                </c:pt>
                <c:pt idx="2">
                  <c:v>4757</c:v>
                </c:pt>
                <c:pt idx="3">
                  <c:v>558780</c:v>
                </c:pt>
                <c:pt idx="4">
                  <c:v>638923</c:v>
                </c:pt>
                <c:pt idx="5">
                  <c:v>478216</c:v>
                </c:pt>
                <c:pt idx="6">
                  <c:v>605809</c:v>
                </c:pt>
                <c:pt idx="7">
                  <c:v>643621</c:v>
                </c:pt>
                <c:pt idx="8">
                  <c:v>626993</c:v>
                </c:pt>
                <c:pt idx="9">
                  <c:v>746453</c:v>
                </c:pt>
                <c:pt idx="10">
                  <c:v>628441</c:v>
                </c:pt>
                <c:pt idx="11">
                  <c:v>620942</c:v>
                </c:pt>
                <c:pt idx="12">
                  <c:v>740586</c:v>
                </c:pt>
                <c:pt idx="13">
                  <c:v>913951</c:v>
                </c:pt>
                <c:pt idx="14">
                  <c:v>1892882</c:v>
                </c:pt>
                <c:pt idx="15">
                  <c:v>2038670</c:v>
                </c:pt>
                <c:pt idx="16">
                  <c:v>3001070</c:v>
                </c:pt>
                <c:pt idx="17">
                  <c:v>3908470</c:v>
                </c:pt>
                <c:pt idx="18">
                  <c:v>3404341</c:v>
                </c:pt>
                <c:pt idx="19">
                  <c:v>4139000</c:v>
                </c:pt>
                <c:pt idx="20">
                  <c:v>4771632</c:v>
                </c:pt>
                <c:pt idx="21">
                  <c:v>4900430</c:v>
                </c:pt>
                <c:pt idx="22">
                  <c:v>4923304</c:v>
                </c:pt>
                <c:pt idx="23">
                  <c:v>4401363</c:v>
                </c:pt>
                <c:pt idx="24">
                  <c:v>4315839</c:v>
                </c:pt>
                <c:pt idx="25">
                  <c:v>4447439</c:v>
                </c:pt>
                <c:pt idx="26">
                  <c:v>4605406</c:v>
                </c:pt>
                <c:pt idx="27">
                  <c:v>4580130</c:v>
                </c:pt>
                <c:pt idx="28">
                  <c:v>4080428</c:v>
                </c:pt>
                <c:pt idx="29">
                  <c:v>4604957</c:v>
                </c:pt>
                <c:pt idx="30">
                  <c:v>7202047</c:v>
                </c:pt>
                <c:pt idx="31">
                  <c:v>7181761</c:v>
                </c:pt>
                <c:pt idx="32">
                  <c:v>7136674</c:v>
                </c:pt>
                <c:pt idx="33">
                  <c:v>8051324</c:v>
                </c:pt>
                <c:pt idx="34">
                  <c:v>7921620</c:v>
                </c:pt>
                <c:pt idx="35">
                  <c:v>6552451</c:v>
                </c:pt>
                <c:pt idx="36">
                  <c:v>5059046</c:v>
                </c:pt>
                <c:pt idx="37">
                  <c:v>4919868</c:v>
                </c:pt>
                <c:pt idx="38">
                  <c:v>1736054</c:v>
                </c:pt>
                <c:pt idx="39">
                  <c:v>1413661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A06-4EA3-AA37-725327C06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1368"/>
        <c:axId val="436391760"/>
      </c:lineChart>
      <c:catAx>
        <c:axId val="436391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181128896377418"/>
              <c:y val="0.92096774193548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1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391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164279696714406E-2"/>
              <c:y val="0.1693548387096774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13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068239258635216"/>
          <c:y val="0.19838709677419356"/>
          <c:w val="9.6882898062342016E-2"/>
          <c:h val="0.180645161290322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Sunniland Field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Sunniland!$A$34:$A$84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Sunniland!$E$34:$E$84</c:f>
              <c:numCache>
                <c:formatCode>0.00%</c:formatCode>
                <c:ptCount val="51"/>
                <c:pt idx="0">
                  <c:v>0.7252302443187133</c:v>
                </c:pt>
                <c:pt idx="1">
                  <c:v>0.74019183710918035</c:v>
                </c:pt>
                <c:pt idx="2">
                  <c:v>0.77460405948348732</c:v>
                </c:pt>
                <c:pt idx="3">
                  <c:v>0.73603124422302457</c:v>
                </c:pt>
                <c:pt idx="4">
                  <c:v>0.75100158405006423</c:v>
                </c:pt>
                <c:pt idx="5">
                  <c:v>0.78441283013504759</c:v>
                </c:pt>
                <c:pt idx="6">
                  <c:v>0.81094254303456115</c:v>
                </c:pt>
                <c:pt idx="7">
                  <c:v>0.84323109994946477</c:v>
                </c:pt>
                <c:pt idx="8">
                  <c:v>0.86906305913983584</c:v>
                </c:pt>
                <c:pt idx="9">
                  <c:v>0.8940863671620618</c:v>
                </c:pt>
                <c:pt idx="10">
                  <c:v>0.92803788584844393</c:v>
                </c:pt>
                <c:pt idx="11">
                  <c:v>0.93903355423506452</c:v>
                </c:pt>
                <c:pt idx="12">
                  <c:v>0.9496261434099309</c:v>
                </c:pt>
                <c:pt idx="13">
                  <c:v>0.94179577522454594</c:v>
                </c:pt>
                <c:pt idx="14">
                  <c:v>0.94882814754858014</c:v>
                </c:pt>
                <c:pt idx="15">
                  <c:v>0.96056347867288505</c:v>
                </c:pt>
                <c:pt idx="16">
                  <c:v>0.9552547992917112</c:v>
                </c:pt>
                <c:pt idx="17">
                  <c:v>0.96305584978650893</c:v>
                </c:pt>
                <c:pt idx="18">
                  <c:v>0.95974556671274625</c:v>
                </c:pt>
                <c:pt idx="19">
                  <c:v>0.95894846394017652</c:v>
                </c:pt>
                <c:pt idx="20">
                  <c:v>0</c:v>
                </c:pt>
                <c:pt idx="21">
                  <c:v>0.66171875000000002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0.9957805820071961</c:v>
                </c:pt>
                <c:pt idx="28">
                  <c:v>0.99388770362937773</c:v>
                </c:pt>
                <c:pt idx="29">
                  <c:v>0</c:v>
                </c:pt>
                <c:pt idx="30">
                  <c:v>0</c:v>
                </c:pt>
                <c:pt idx="31">
                  <c:v>0.98944006576715293</c:v>
                </c:pt>
                <c:pt idx="32">
                  <c:v>0.99163518319502764</c:v>
                </c:pt>
                <c:pt idx="33">
                  <c:v>0.99241634332689055</c:v>
                </c:pt>
                <c:pt idx="34">
                  <c:v>0.98997323274804616</c:v>
                </c:pt>
                <c:pt idx="35">
                  <c:v>0.98915432715412233</c:v>
                </c:pt>
                <c:pt idx="36">
                  <c:v>0.98904601460409436</c:v>
                </c:pt>
                <c:pt idx="37">
                  <c:v>0.98709706715009005</c:v>
                </c:pt>
                <c:pt idx="38">
                  <c:v>0.98783877790900643</c:v>
                </c:pt>
                <c:pt idx="39">
                  <c:v>0.99290306304611353</c:v>
                </c:pt>
                <c:pt idx="40">
                  <c:v>0.99023459283952764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530-4BDB-A0C0-36BA47D88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Sunniland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Sunniland!$B$6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Sunniland!$A$7:$A$84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Sunniland!$B$7:$B$84</c:f>
              <c:numCache>
                <c:formatCode>_(* #,##0_);_(* \(#,##0\);_(* "-"??_);_(@_)</c:formatCode>
                <c:ptCount val="78"/>
                <c:pt idx="0">
                  <c:v>4032</c:v>
                </c:pt>
                <c:pt idx="1">
                  <c:v>11838</c:v>
                </c:pt>
                <c:pt idx="2">
                  <c:v>27510</c:v>
                </c:pt>
                <c:pt idx="3">
                  <c:v>56884</c:v>
                </c:pt>
                <c:pt idx="4">
                  <c:v>259345</c:v>
                </c:pt>
                <c:pt idx="5">
                  <c:v>291221</c:v>
                </c:pt>
                <c:pt idx="6">
                  <c:v>441720</c:v>
                </c:pt>
                <c:pt idx="7">
                  <c:v>486021</c:v>
                </c:pt>
                <c:pt idx="8">
                  <c:v>596043</c:v>
                </c:pt>
                <c:pt idx="9">
                  <c:v>591855</c:v>
                </c:pt>
                <c:pt idx="10">
                  <c:v>541284</c:v>
                </c:pt>
                <c:pt idx="11">
                  <c:v>526222</c:v>
                </c:pt>
                <c:pt idx="12">
                  <c:v>483365</c:v>
                </c:pt>
                <c:pt idx="13">
                  <c:v>480381</c:v>
                </c:pt>
                <c:pt idx="14">
                  <c:v>459612</c:v>
                </c:pt>
                <c:pt idx="15">
                  <c:v>445886</c:v>
                </c:pt>
                <c:pt idx="16">
                  <c:v>386251</c:v>
                </c:pt>
                <c:pt idx="17">
                  <c:v>368978</c:v>
                </c:pt>
                <c:pt idx="18">
                  <c:v>374240</c:v>
                </c:pt>
                <c:pt idx="19">
                  <c:v>414673</c:v>
                </c:pt>
                <c:pt idx="20">
                  <c:v>463642</c:v>
                </c:pt>
                <c:pt idx="21">
                  <c:v>600686</c:v>
                </c:pt>
                <c:pt idx="22">
                  <c:v>777219</c:v>
                </c:pt>
                <c:pt idx="23">
                  <c:v>801968</c:v>
                </c:pt>
                <c:pt idx="24">
                  <c:v>585374</c:v>
                </c:pt>
                <c:pt idx="25">
                  <c:v>581455</c:v>
                </c:pt>
                <c:pt idx="26">
                  <c:v>790593</c:v>
                </c:pt>
                <c:pt idx="27">
                  <c:v>722534</c:v>
                </c:pt>
                <c:pt idx="28">
                  <c:v>671118</c:v>
                </c:pt>
                <c:pt idx="29">
                  <c:v>523185</c:v>
                </c:pt>
                <c:pt idx="30">
                  <c:v>564026</c:v>
                </c:pt>
                <c:pt idx="31">
                  <c:v>541523</c:v>
                </c:pt>
                <c:pt idx="32">
                  <c:v>506643</c:v>
                </c:pt>
                <c:pt idx="33">
                  <c:v>472945</c:v>
                </c:pt>
                <c:pt idx="34">
                  <c:v>488902</c:v>
                </c:pt>
                <c:pt idx="35">
                  <c:v>428761</c:v>
                </c:pt>
                <c:pt idx="36">
                  <c:v>383016</c:v>
                </c:pt>
                <c:pt idx="37">
                  <c:v>295417</c:v>
                </c:pt>
                <c:pt idx="38">
                  <c:v>220598</c:v>
                </c:pt>
                <c:pt idx="39">
                  <c:v>167335</c:v>
                </c:pt>
                <c:pt idx="40">
                  <c:v>202578</c:v>
                </c:pt>
                <c:pt idx="41">
                  <c:v>160454</c:v>
                </c:pt>
                <c:pt idx="42">
                  <c:v>129841</c:v>
                </c:pt>
                <c:pt idx="43">
                  <c:v>53546</c:v>
                </c:pt>
                <c:pt idx="44">
                  <c:v>28077</c:v>
                </c:pt>
                <c:pt idx="45">
                  <c:v>30459</c:v>
                </c:pt>
                <c:pt idx="46">
                  <c:v>5325</c:v>
                </c:pt>
                <c:pt idx="47">
                  <c:v>0.01</c:v>
                </c:pt>
                <c:pt idx="48">
                  <c:v>433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 formatCode="#,##0">
                  <c:v>0.01</c:v>
                </c:pt>
                <c:pt idx="54" formatCode="#,##0">
                  <c:v>2044</c:v>
                </c:pt>
                <c:pt idx="55" formatCode="#,##0">
                  <c:v>2461</c:v>
                </c:pt>
                <c:pt idx="56" formatCode="#,##0">
                  <c:v>0.01</c:v>
                </c:pt>
                <c:pt idx="57" formatCode="#,##0">
                  <c:v>0.01</c:v>
                </c:pt>
                <c:pt idx="58" formatCode="#,##0">
                  <c:v>9711</c:v>
                </c:pt>
                <c:pt idx="59" formatCode="#,##0">
                  <c:v>9060</c:v>
                </c:pt>
                <c:pt idx="60" formatCode="#,##0">
                  <c:v>7906</c:v>
                </c:pt>
                <c:pt idx="61" formatCode="#,##0">
                  <c:v>9155</c:v>
                </c:pt>
                <c:pt idx="62" formatCode="#,##0">
                  <c:v>11758</c:v>
                </c:pt>
                <c:pt idx="63" formatCode="#,##0">
                  <c:v>11977</c:v>
                </c:pt>
                <c:pt idx="64" formatCode="#,##0">
                  <c:v>7388</c:v>
                </c:pt>
                <c:pt idx="65" formatCode="#,##0">
                  <c:v>17237</c:v>
                </c:pt>
                <c:pt idx="66" formatCode="#,##0">
                  <c:v>6639</c:v>
                </c:pt>
                <c:pt idx="67" formatCode="#,##0">
                  <c:v>8668</c:v>
                </c:pt>
                <c:pt idx="68" formatCode="#,##0">
                  <c:v>0.01</c:v>
                </c:pt>
                <c:pt idx="69" formatCode="#,##0">
                  <c:v>0.01</c:v>
                </c:pt>
                <c:pt idx="70" formatCode="#,##0">
                  <c:v>0.01</c:v>
                </c:pt>
                <c:pt idx="71" formatCode="#,##0">
                  <c:v>0.01</c:v>
                </c:pt>
                <c:pt idx="72" formatCode="#,##0">
                  <c:v>0.01</c:v>
                </c:pt>
                <c:pt idx="73" formatCode="#,##0">
                  <c:v>0.01</c:v>
                </c:pt>
                <c:pt idx="74" formatCode="#,##0">
                  <c:v>0.01</c:v>
                </c:pt>
                <c:pt idx="75" formatCode="#,##0">
                  <c:v>0.01</c:v>
                </c:pt>
                <c:pt idx="76" formatCode="#,##0">
                  <c:v>0.01</c:v>
                </c:pt>
                <c:pt idx="77" formatCode="#,##0">
                  <c:v>0.01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A86-4ECD-BEF2-26D47C04EB99}"/>
            </c:ext>
          </c:extLst>
        </c:ser>
        <c:ser>
          <c:idx val="1"/>
          <c:order val="1"/>
          <c:tx>
            <c:strRef>
              <c:f>Sunniland!$C$6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Sunniland!$A$7:$A$84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Sunniland!$C$7:$C$84</c:f>
              <c:numCache>
                <c:formatCode>#,##0</c:formatCode>
                <c:ptCount val="78"/>
                <c:pt idx="0">
                  <c:v>400</c:v>
                </c:pt>
                <c:pt idx="1">
                  <c:v>1100</c:v>
                </c:pt>
                <c:pt idx="2">
                  <c:v>1800</c:v>
                </c:pt>
                <c:pt idx="3">
                  <c:v>5700</c:v>
                </c:pt>
                <c:pt idx="4">
                  <c:v>25900</c:v>
                </c:pt>
                <c:pt idx="5">
                  <c:v>29100</c:v>
                </c:pt>
                <c:pt idx="6">
                  <c:v>44200</c:v>
                </c:pt>
                <c:pt idx="7">
                  <c:v>48600</c:v>
                </c:pt>
                <c:pt idx="8">
                  <c:v>59600</c:v>
                </c:pt>
                <c:pt idx="9">
                  <c:v>59200</c:v>
                </c:pt>
                <c:pt idx="10">
                  <c:v>54100</c:v>
                </c:pt>
                <c:pt idx="11">
                  <c:v>52600</c:v>
                </c:pt>
                <c:pt idx="12">
                  <c:v>48300</c:v>
                </c:pt>
                <c:pt idx="13">
                  <c:v>48000</c:v>
                </c:pt>
                <c:pt idx="14">
                  <c:v>46000</c:v>
                </c:pt>
                <c:pt idx="15">
                  <c:v>44600</c:v>
                </c:pt>
                <c:pt idx="16">
                  <c:v>38600</c:v>
                </c:pt>
                <c:pt idx="17">
                  <c:v>36900</c:v>
                </c:pt>
                <c:pt idx="18">
                  <c:v>37400</c:v>
                </c:pt>
                <c:pt idx="19">
                  <c:v>41500</c:v>
                </c:pt>
                <c:pt idx="20">
                  <c:v>46400</c:v>
                </c:pt>
                <c:pt idx="21">
                  <c:v>60100</c:v>
                </c:pt>
                <c:pt idx="22">
                  <c:v>77722</c:v>
                </c:pt>
                <c:pt idx="23">
                  <c:v>80197</c:v>
                </c:pt>
                <c:pt idx="24">
                  <c:v>57330</c:v>
                </c:pt>
                <c:pt idx="25">
                  <c:v>57420</c:v>
                </c:pt>
                <c:pt idx="26">
                  <c:v>77981</c:v>
                </c:pt>
                <c:pt idx="27">
                  <c:v>72182</c:v>
                </c:pt>
                <c:pt idx="28">
                  <c:v>64060</c:v>
                </c:pt>
                <c:pt idx="29">
                  <c:v>49933</c:v>
                </c:pt>
                <c:pt idx="30">
                  <c:v>54302</c:v>
                </c:pt>
                <c:pt idx="31">
                  <c:v>53454</c:v>
                </c:pt>
                <c:pt idx="32">
                  <c:v>49789</c:v>
                </c:pt>
                <c:pt idx="33">
                  <c:v>46795</c:v>
                </c:pt>
                <c:pt idx="34">
                  <c:v>47516</c:v>
                </c:pt>
                <c:pt idx="35">
                  <c:v>42684</c:v>
                </c:pt>
                <c:pt idx="36">
                  <c:v>38336</c:v>
                </c:pt>
                <c:pt idx="37">
                  <c:v>31606</c:v>
                </c:pt>
                <c:pt idx="38">
                  <c:v>21109</c:v>
                </c:pt>
                <c:pt idx="39">
                  <c:v>15838</c:v>
                </c:pt>
                <c:pt idx="40">
                  <c:v>19326</c:v>
                </c:pt>
                <c:pt idx="41">
                  <c:v>14383</c:v>
                </c:pt>
                <c:pt idx="42">
                  <c:v>12300</c:v>
                </c:pt>
                <c:pt idx="43">
                  <c:v>4162</c:v>
                </c:pt>
                <c:pt idx="44">
                  <c:v>1861</c:v>
                </c:pt>
                <c:pt idx="45">
                  <c:v>2629</c:v>
                </c:pt>
                <c:pt idx="46">
                  <c:v>482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88</c:v>
                </c:pt>
                <c:pt idx="56">
                  <c:v>0</c:v>
                </c:pt>
                <c:pt idx="57">
                  <c:v>0</c:v>
                </c:pt>
                <c:pt idx="58">
                  <c:v>896</c:v>
                </c:pt>
                <c:pt idx="59">
                  <c:v>833</c:v>
                </c:pt>
                <c:pt idx="60">
                  <c:v>730</c:v>
                </c:pt>
                <c:pt idx="61">
                  <c:v>842</c:v>
                </c:pt>
                <c:pt idx="62">
                  <c:v>1082</c:v>
                </c:pt>
                <c:pt idx="63">
                  <c:v>1102</c:v>
                </c:pt>
                <c:pt idx="64">
                  <c:v>679</c:v>
                </c:pt>
                <c:pt idx="65">
                  <c:v>556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A86-4ECD-BEF2-26D47C04EB99}"/>
            </c:ext>
          </c:extLst>
        </c:ser>
        <c:ser>
          <c:idx val="2"/>
          <c:order val="2"/>
          <c:tx>
            <c:strRef>
              <c:f>Sunniland!$D$6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Sunniland!$A$7:$A$84</c:f>
              <c:numCache>
                <c:formatCode>General</c:formatCode>
                <c:ptCount val="78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1969</c:v>
                </c:pt>
                <c:pt idx="27">
                  <c:v>1970</c:v>
                </c:pt>
                <c:pt idx="28">
                  <c:v>1971</c:v>
                </c:pt>
                <c:pt idx="29">
                  <c:v>1972</c:v>
                </c:pt>
                <c:pt idx="30">
                  <c:v>1973</c:v>
                </c:pt>
                <c:pt idx="31">
                  <c:v>1974</c:v>
                </c:pt>
                <c:pt idx="32">
                  <c:v>1975</c:v>
                </c:pt>
                <c:pt idx="33">
                  <c:v>1976</c:v>
                </c:pt>
                <c:pt idx="34">
                  <c:v>1977</c:v>
                </c:pt>
                <c:pt idx="35">
                  <c:v>1978</c:v>
                </c:pt>
                <c:pt idx="36">
                  <c:v>1979</c:v>
                </c:pt>
                <c:pt idx="37">
                  <c:v>1980</c:v>
                </c:pt>
                <c:pt idx="38">
                  <c:v>1981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1985</c:v>
                </c:pt>
                <c:pt idx="43">
                  <c:v>1986</c:v>
                </c:pt>
                <c:pt idx="44">
                  <c:v>1987</c:v>
                </c:pt>
                <c:pt idx="45">
                  <c:v>1988</c:v>
                </c:pt>
                <c:pt idx="46">
                  <c:v>1989</c:v>
                </c:pt>
                <c:pt idx="47">
                  <c:v>1990</c:v>
                </c:pt>
                <c:pt idx="48">
                  <c:v>1991</c:v>
                </c:pt>
                <c:pt idx="49">
                  <c:v>1992</c:v>
                </c:pt>
                <c:pt idx="50">
                  <c:v>1993</c:v>
                </c:pt>
                <c:pt idx="51">
                  <c:v>1994</c:v>
                </c:pt>
                <c:pt idx="52">
                  <c:v>1995</c:v>
                </c:pt>
                <c:pt idx="53">
                  <c:v>1996</c:v>
                </c:pt>
                <c:pt idx="54">
                  <c:v>1997</c:v>
                </c:pt>
                <c:pt idx="55">
                  <c:v>1998</c:v>
                </c:pt>
                <c:pt idx="56">
                  <c:v>1999</c:v>
                </c:pt>
                <c:pt idx="57">
                  <c:v>2000</c:v>
                </c:pt>
                <c:pt idx="58">
                  <c:v>2001</c:v>
                </c:pt>
                <c:pt idx="59">
                  <c:v>2002</c:v>
                </c:pt>
                <c:pt idx="60">
                  <c:v>2003</c:v>
                </c:pt>
                <c:pt idx="61">
                  <c:v>2004</c:v>
                </c:pt>
                <c:pt idx="62">
                  <c:v>2005</c:v>
                </c:pt>
                <c:pt idx="63">
                  <c:v>2006</c:v>
                </c:pt>
                <c:pt idx="64">
                  <c:v>2007</c:v>
                </c:pt>
                <c:pt idx="65">
                  <c:v>2008</c:v>
                </c:pt>
                <c:pt idx="66">
                  <c:v>2009</c:v>
                </c:pt>
                <c:pt idx="67">
                  <c:v>2010</c:v>
                </c:pt>
                <c:pt idx="68">
                  <c:v>2011</c:v>
                </c:pt>
                <c:pt idx="69">
                  <c:v>2012</c:v>
                </c:pt>
                <c:pt idx="70">
                  <c:v>2013</c:v>
                </c:pt>
                <c:pt idx="71">
                  <c:v>2014</c:v>
                </c:pt>
                <c:pt idx="72">
                  <c:v>2015</c:v>
                </c:pt>
                <c:pt idx="73">
                  <c:v>2016</c:v>
                </c:pt>
                <c:pt idx="74">
                  <c:v>2017</c:v>
                </c:pt>
                <c:pt idx="75">
                  <c:v>2018</c:v>
                </c:pt>
                <c:pt idx="76">
                  <c:v>2019</c:v>
                </c:pt>
                <c:pt idx="77">
                  <c:v>2020</c:v>
                </c:pt>
              </c:numCache>
            </c:numRef>
          </c:cat>
          <c:val>
            <c:numRef>
              <c:f>Sunniland!$D$7:$D$84</c:f>
              <c:numCache>
                <c:formatCode>#,##0</c:formatCode>
                <c:ptCount val="78"/>
                <c:pt idx="27">
                  <c:v>1907064</c:v>
                </c:pt>
                <c:pt idx="28">
                  <c:v>1912011</c:v>
                </c:pt>
                <c:pt idx="29">
                  <c:v>1797997</c:v>
                </c:pt>
                <c:pt idx="30">
                  <c:v>1572689</c:v>
                </c:pt>
                <c:pt idx="31">
                  <c:v>1633282</c:v>
                </c:pt>
                <c:pt idx="32">
                  <c:v>1843418</c:v>
                </c:pt>
                <c:pt idx="33">
                  <c:v>2028649</c:v>
                </c:pt>
                <c:pt idx="34">
                  <c:v>2629714</c:v>
                </c:pt>
                <c:pt idx="35">
                  <c:v>2845800</c:v>
                </c:pt>
                <c:pt idx="36">
                  <c:v>3233289</c:v>
                </c:pt>
                <c:pt idx="37">
                  <c:v>3809757</c:v>
                </c:pt>
                <c:pt idx="38">
                  <c:v>3397753</c:v>
                </c:pt>
                <c:pt idx="39">
                  <c:v>3154527</c:v>
                </c:pt>
                <c:pt idx="40">
                  <c:v>3277891</c:v>
                </c:pt>
                <c:pt idx="41">
                  <c:v>2975137</c:v>
                </c:pt>
                <c:pt idx="42">
                  <c:v>3162564</c:v>
                </c:pt>
                <c:pt idx="43">
                  <c:v>1143141</c:v>
                </c:pt>
                <c:pt idx="44">
                  <c:v>731908</c:v>
                </c:pt>
                <c:pt idx="45">
                  <c:v>726203</c:v>
                </c:pt>
                <c:pt idx="46">
                  <c:v>124390</c:v>
                </c:pt>
                <c:pt idx="47">
                  <c:v>0</c:v>
                </c:pt>
                <c:pt idx="48">
                  <c:v>847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482383</c:v>
                </c:pt>
                <c:pt idx="55">
                  <c:v>400170</c:v>
                </c:pt>
                <c:pt idx="56">
                  <c:v>0</c:v>
                </c:pt>
                <c:pt idx="57">
                  <c:v>0</c:v>
                </c:pt>
                <c:pt idx="58">
                  <c:v>909897</c:v>
                </c:pt>
                <c:pt idx="59">
                  <c:v>1074048</c:v>
                </c:pt>
                <c:pt idx="60">
                  <c:v>1034599</c:v>
                </c:pt>
                <c:pt idx="61">
                  <c:v>903901</c:v>
                </c:pt>
                <c:pt idx="62">
                  <c:v>1072361</c:v>
                </c:pt>
                <c:pt idx="63">
                  <c:v>1081415</c:v>
                </c:pt>
                <c:pt idx="64">
                  <c:v>565195</c:v>
                </c:pt>
                <c:pt idx="65">
                  <c:v>1400137</c:v>
                </c:pt>
                <c:pt idx="66">
                  <c:v>928835</c:v>
                </c:pt>
                <c:pt idx="67">
                  <c:v>878955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A86-4ECD-BEF2-26D47C04E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Island Field Water Cut History</a:t>
            </a:r>
          </a:p>
        </c:rich>
      </c:tx>
      <c:layout>
        <c:manualLayout>
          <c:xMode val="edge"/>
          <c:yMode val="edge"/>
          <c:x val="0.22068965517241379"/>
          <c:y val="2.6946107784431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10344827586207"/>
          <c:y val="0.21257485029940121"/>
          <c:w val="0.79224137931034477"/>
          <c:h val="0.5928143712574850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'Bear Island'!$A$9:$A$57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'Bear Island'!$E$9:$E$57</c:f>
              <c:numCache>
                <c:formatCode>0.00%</c:formatCode>
                <c:ptCount val="49"/>
                <c:pt idx="0">
                  <c:v>0.60729808955827358</c:v>
                </c:pt>
                <c:pt idx="1">
                  <c:v>0.56632910457862162</c:v>
                </c:pt>
                <c:pt idx="2">
                  <c:v>9.5378329619017294E-2</c:v>
                </c:pt>
                <c:pt idx="3">
                  <c:v>0.22466825802571236</c:v>
                </c:pt>
                <c:pt idx="4">
                  <c:v>0.40395036343218454</c:v>
                </c:pt>
                <c:pt idx="5">
                  <c:v>0.46744498103835358</c:v>
                </c:pt>
                <c:pt idx="6">
                  <c:v>0.59246455331514891</c:v>
                </c:pt>
                <c:pt idx="7">
                  <c:v>0.69152296511627909</c:v>
                </c:pt>
                <c:pt idx="8">
                  <c:v>0.73012686728684217</c:v>
                </c:pt>
                <c:pt idx="9">
                  <c:v>0.76808726301733021</c:v>
                </c:pt>
                <c:pt idx="10">
                  <c:v>0.79400245298924454</c:v>
                </c:pt>
                <c:pt idx="11">
                  <c:v>0.82350085128829587</c:v>
                </c:pt>
                <c:pt idx="12">
                  <c:v>0.84598093480443881</c:v>
                </c:pt>
                <c:pt idx="13">
                  <c:v>0.86184986842182187</c:v>
                </c:pt>
                <c:pt idx="14">
                  <c:v>0.86831797217765916</c:v>
                </c:pt>
                <c:pt idx="15">
                  <c:v>0.83608940527032316</c:v>
                </c:pt>
                <c:pt idx="16">
                  <c:v>0.87883301686681647</c:v>
                </c:pt>
                <c:pt idx="17">
                  <c:v>0.9088519182187913</c:v>
                </c:pt>
                <c:pt idx="18">
                  <c:v>0.84639529591908824</c:v>
                </c:pt>
                <c:pt idx="19">
                  <c:v>0.79256179021320294</c:v>
                </c:pt>
                <c:pt idx="20">
                  <c:v>0.6633843526243185</c:v>
                </c:pt>
                <c:pt idx="21">
                  <c:v>0.64140978579747321</c:v>
                </c:pt>
                <c:pt idx="22">
                  <c:v>0.78734182865049429</c:v>
                </c:pt>
                <c:pt idx="23">
                  <c:v>0.75371107200244858</c:v>
                </c:pt>
                <c:pt idx="24">
                  <c:v>0.79243968447156821</c:v>
                </c:pt>
                <c:pt idx="25">
                  <c:v>0.86664459260497506</c:v>
                </c:pt>
                <c:pt idx="26">
                  <c:v>0.89636223970480366</c:v>
                </c:pt>
                <c:pt idx="27">
                  <c:v>0.94054386962289183</c:v>
                </c:pt>
                <c:pt idx="28">
                  <c:v>0.94871007463472934</c:v>
                </c:pt>
                <c:pt idx="29">
                  <c:v>0.92108375339278792</c:v>
                </c:pt>
                <c:pt idx="30">
                  <c:v>0.92218568135590673</c:v>
                </c:pt>
                <c:pt idx="31">
                  <c:v>0.94249879937990777</c:v>
                </c:pt>
                <c:pt idx="32">
                  <c:v>0.95402099307622512</c:v>
                </c:pt>
                <c:pt idx="33">
                  <c:v>0.95284884202784592</c:v>
                </c:pt>
                <c:pt idx="34">
                  <c:v>0.95205544763563432</c:v>
                </c:pt>
                <c:pt idx="35">
                  <c:v>0.95084974531305844</c:v>
                </c:pt>
                <c:pt idx="36">
                  <c:v>0.95957966251921556</c:v>
                </c:pt>
                <c:pt idx="37">
                  <c:v>0.95329430549831784</c:v>
                </c:pt>
                <c:pt idx="38">
                  <c:v>0.96310626428041146</c:v>
                </c:pt>
                <c:pt idx="39">
                  <c:v>0.96804110127787679</c:v>
                </c:pt>
                <c:pt idx="40">
                  <c:v>0.97009834982225007</c:v>
                </c:pt>
                <c:pt idx="41">
                  <c:v>0.95759392956859579</c:v>
                </c:pt>
                <c:pt idx="42">
                  <c:v>0.95986184694292598</c:v>
                </c:pt>
                <c:pt idx="43">
                  <c:v>0.9441592716552335</c:v>
                </c:pt>
                <c:pt idx="44">
                  <c:v>0.95477329282587542</c:v>
                </c:pt>
                <c:pt idx="45">
                  <c:v>0.96058003727688679</c:v>
                </c:pt>
                <c:pt idx="46">
                  <c:v>0.95422316239059934</c:v>
                </c:pt>
                <c:pt idx="47">
                  <c:v>0.95728223096400666</c:v>
                </c:pt>
                <c:pt idx="48">
                  <c:v>0.95687215503282896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63E-491A-84F2-70D4B307A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77320"/>
        <c:axId val="437077712"/>
      </c:lineChart>
      <c:catAx>
        <c:axId val="437077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517241379310345"/>
              <c:y val="0.883233532934131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7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707771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5517241379310345E-2"/>
              <c:y val="0.2724550898203592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7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West Felda Field Water Cut History</a:t>
            </a:r>
          </a:p>
        </c:rich>
      </c:tx>
      <c:layout>
        <c:manualLayout>
          <c:xMode val="edge"/>
          <c:yMode val="edge"/>
          <c:x val="0.25077647902707811"/>
          <c:y val="2.7863777089783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9006896975271"/>
          <c:y val="0.2167184300612166"/>
          <c:w val="0.80667732444519591"/>
          <c:h val="0.583591772379133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'West Felda'!$A$7:$A$61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'West Felda'!$E$7:$E$61</c:f>
              <c:numCache>
                <c:formatCode>0.00%</c:formatCode>
                <c:ptCount val="55"/>
                <c:pt idx="0">
                  <c:v>0</c:v>
                </c:pt>
                <c:pt idx="1">
                  <c:v>0.90837130533229793</c:v>
                </c:pt>
                <c:pt idx="2">
                  <c:v>0.81728856979135067</c:v>
                </c:pt>
                <c:pt idx="3">
                  <c:v>0.60204213177666788</c:v>
                </c:pt>
                <c:pt idx="4">
                  <c:v>0.1899331481041327</c:v>
                </c:pt>
                <c:pt idx="5">
                  <c:v>0.21525804616233135</c:v>
                </c:pt>
                <c:pt idx="6">
                  <c:v>0.2631536335995151</c:v>
                </c:pt>
                <c:pt idx="7">
                  <c:v>0.28450631526452302</c:v>
                </c:pt>
                <c:pt idx="8">
                  <c:v>0.35167774090143328</c:v>
                </c:pt>
                <c:pt idx="9">
                  <c:v>0.46736184654502627</c:v>
                </c:pt>
                <c:pt idx="10">
                  <c:v>0.59678981589382152</c:v>
                </c:pt>
                <c:pt idx="11">
                  <c:v>0.67547074401266716</c:v>
                </c:pt>
                <c:pt idx="12">
                  <c:v>0.7249495131987449</c:v>
                </c:pt>
                <c:pt idx="13">
                  <c:v>0.74399027023300879</c:v>
                </c:pt>
                <c:pt idx="14">
                  <c:v>0.77009732400418884</c:v>
                </c:pt>
                <c:pt idx="15">
                  <c:v>0.79914267176448694</c:v>
                </c:pt>
                <c:pt idx="16">
                  <c:v>0.8170927112981039</c:v>
                </c:pt>
                <c:pt idx="17">
                  <c:v>0.84436071858802797</c:v>
                </c:pt>
                <c:pt idx="18">
                  <c:v>0.85732811304711187</c:v>
                </c:pt>
                <c:pt idx="19">
                  <c:v>0.87671811245096043</c:v>
                </c:pt>
                <c:pt idx="20">
                  <c:v>0.8879374744441636</c:v>
                </c:pt>
                <c:pt idx="21">
                  <c:v>0.88427607471038183</c:v>
                </c:pt>
                <c:pt idx="22">
                  <c:v>0.8864016683624989</c:v>
                </c:pt>
                <c:pt idx="23">
                  <c:v>0.87313264785315092</c:v>
                </c:pt>
                <c:pt idx="24">
                  <c:v>0.8845381693999621</c:v>
                </c:pt>
                <c:pt idx="25">
                  <c:v>0.89811060273084264</c:v>
                </c:pt>
                <c:pt idx="26">
                  <c:v>0.89528776986958203</c:v>
                </c:pt>
                <c:pt idx="27">
                  <c:v>0.89742476639889623</c:v>
                </c:pt>
                <c:pt idx="28">
                  <c:v>0.89838926213084258</c:v>
                </c:pt>
                <c:pt idx="29">
                  <c:v>0.90169593746189414</c:v>
                </c:pt>
                <c:pt idx="30">
                  <c:v>0.88724738342650422</c:v>
                </c:pt>
                <c:pt idx="31">
                  <c:v>0.90885328673238364</c:v>
                </c:pt>
                <c:pt idx="32">
                  <c:v>0.92239132556463233</c:v>
                </c:pt>
                <c:pt idx="33">
                  <c:v>0.93021281181554116</c:v>
                </c:pt>
                <c:pt idx="34">
                  <c:v>0.93466569247900466</c:v>
                </c:pt>
                <c:pt idx="35">
                  <c:v>0.9334774337791536</c:v>
                </c:pt>
                <c:pt idx="36">
                  <c:v>0.93862705067270047</c:v>
                </c:pt>
                <c:pt idx="37">
                  <c:v>0.9435419429026789</c:v>
                </c:pt>
                <c:pt idx="38">
                  <c:v>0.94035440213100741</c:v>
                </c:pt>
                <c:pt idx="39">
                  <c:v>0.94780904977513347</c:v>
                </c:pt>
                <c:pt idx="40">
                  <c:v>0.94744082129133489</c:v>
                </c:pt>
                <c:pt idx="41">
                  <c:v>0.94696716349354881</c:v>
                </c:pt>
                <c:pt idx="42">
                  <c:v>0.94685555531163945</c:v>
                </c:pt>
                <c:pt idx="43">
                  <c:v>0.95084241980557649</c:v>
                </c:pt>
                <c:pt idx="44">
                  <c:v>0.95506281242237412</c:v>
                </c:pt>
                <c:pt idx="45">
                  <c:v>0.95503329491282563</c:v>
                </c:pt>
                <c:pt idx="46">
                  <c:v>0.95188016232588357</c:v>
                </c:pt>
                <c:pt idx="47">
                  <c:v>0.9472858397945042</c:v>
                </c:pt>
                <c:pt idx="48">
                  <c:v>0.95260597925558199</c:v>
                </c:pt>
                <c:pt idx="49">
                  <c:v>0.94963102542588718</c:v>
                </c:pt>
                <c:pt idx="50">
                  <c:v>0.95100394525774234</c:v>
                </c:pt>
                <c:pt idx="51">
                  <c:v>0.958558526637874</c:v>
                </c:pt>
                <c:pt idx="52">
                  <c:v>0.96219577854941285</c:v>
                </c:pt>
                <c:pt idx="53">
                  <c:v>0.96406341915602256</c:v>
                </c:pt>
                <c:pt idx="54">
                  <c:v>0.96061609007504445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B5-4EF5-B7D0-2589C44B1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44424"/>
        <c:axId val="436444816"/>
      </c:lineChart>
      <c:catAx>
        <c:axId val="436444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57167310607913"/>
              <c:y val="0.880805603633911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64448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2.096273291925466E-2"/>
              <c:y val="0.2484520936430933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4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West Felda Field Annual Production</a:t>
            </a:r>
          </a:p>
        </c:rich>
      </c:tx>
      <c:layout>
        <c:manualLayout>
          <c:xMode val="edge"/>
          <c:yMode val="edge"/>
          <c:x val="0.28027958461714025"/>
          <c:y val="2.7272727272727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25472254961763"/>
          <c:y val="0.16060629824558809"/>
          <c:w val="0.81832329159310535"/>
          <c:h val="0.68181919066523244"/>
        </c:manualLayout>
      </c:layout>
      <c:lineChart>
        <c:grouping val="standard"/>
        <c:varyColors val="0"/>
        <c:ser>
          <c:idx val="0"/>
          <c:order val="0"/>
          <c:tx>
            <c:strRef>
              <c:f>'West Felda'!$B$6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'West Felda'!$A$7:$A$61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'West Felda'!$B$7:$B$61</c:f>
              <c:numCache>
                <c:formatCode>_(* #,##0_);_(* \(#,##0\);_(* "-"??_);_(@_)</c:formatCode>
                <c:ptCount val="55"/>
                <c:pt idx="0">
                  <c:v>5114</c:v>
                </c:pt>
                <c:pt idx="1">
                  <c:v>9793</c:v>
                </c:pt>
                <c:pt idx="2">
                  <c:v>21682</c:v>
                </c:pt>
                <c:pt idx="3">
                  <c:v>120393</c:v>
                </c:pt>
                <c:pt idx="4">
                  <c:v>1482556</c:v>
                </c:pt>
                <c:pt idx="5">
                  <c:v>3151559</c:v>
                </c:pt>
                <c:pt idx="6">
                  <c:v>3294628</c:v>
                </c:pt>
                <c:pt idx="7">
                  <c:v>3196531</c:v>
                </c:pt>
                <c:pt idx="8">
                  <c:v>3146800</c:v>
                </c:pt>
                <c:pt idx="9">
                  <c:v>3371787</c:v>
                </c:pt>
                <c:pt idx="10">
                  <c:v>3012674</c:v>
                </c:pt>
                <c:pt idx="11">
                  <c:v>2840503</c:v>
                </c:pt>
                <c:pt idx="12">
                  <c:v>2431292</c:v>
                </c:pt>
                <c:pt idx="13">
                  <c:v>2176319</c:v>
                </c:pt>
                <c:pt idx="14">
                  <c:v>2025432</c:v>
                </c:pt>
                <c:pt idx="15">
                  <c:v>1688711</c:v>
                </c:pt>
                <c:pt idx="16">
                  <c:v>1616950</c:v>
                </c:pt>
                <c:pt idx="17">
                  <c:v>1431654</c:v>
                </c:pt>
                <c:pt idx="18">
                  <c:v>1321000</c:v>
                </c:pt>
                <c:pt idx="19">
                  <c:v>1146947</c:v>
                </c:pt>
                <c:pt idx="20">
                  <c:v>918659</c:v>
                </c:pt>
                <c:pt idx="21">
                  <c:v>1032969</c:v>
                </c:pt>
                <c:pt idx="22">
                  <c:v>634923</c:v>
                </c:pt>
                <c:pt idx="23">
                  <c:v>494652</c:v>
                </c:pt>
                <c:pt idx="24">
                  <c:v>379755</c:v>
                </c:pt>
                <c:pt idx="25">
                  <c:v>353518</c:v>
                </c:pt>
                <c:pt idx="26">
                  <c:v>308706</c:v>
                </c:pt>
                <c:pt idx="27">
                  <c:v>322061</c:v>
                </c:pt>
                <c:pt idx="28">
                  <c:v>353456</c:v>
                </c:pt>
                <c:pt idx="29">
                  <c:v>357942</c:v>
                </c:pt>
                <c:pt idx="30" formatCode="#,##0">
                  <c:v>348892</c:v>
                </c:pt>
                <c:pt idx="31" formatCode="#,##0">
                  <c:v>513332</c:v>
                </c:pt>
                <c:pt idx="32" formatCode="#,##0">
                  <c:v>462007</c:v>
                </c:pt>
                <c:pt idx="33" formatCode="#,##0">
                  <c:v>283639</c:v>
                </c:pt>
                <c:pt idx="34" formatCode="#,##0">
                  <c:v>269603</c:v>
                </c:pt>
                <c:pt idx="35" formatCode="#,##0">
                  <c:v>277692</c:v>
                </c:pt>
                <c:pt idx="36" formatCode="#,##0">
                  <c:v>282309</c:v>
                </c:pt>
                <c:pt idx="37" formatCode="#,##0">
                  <c:v>282262</c:v>
                </c:pt>
                <c:pt idx="38" formatCode="#,##0">
                  <c:v>261712</c:v>
                </c:pt>
                <c:pt idx="39" formatCode="#,##0">
                  <c:v>239954</c:v>
                </c:pt>
                <c:pt idx="40" formatCode="#,##0">
                  <c:v>260770</c:v>
                </c:pt>
                <c:pt idx="41" formatCode="#,##0">
                  <c:v>210597</c:v>
                </c:pt>
                <c:pt idx="42" formatCode="#,##0">
                  <c:v>196092</c:v>
                </c:pt>
                <c:pt idx="43" formatCode="#,##0">
                  <c:v>167601</c:v>
                </c:pt>
                <c:pt idx="44" formatCode="#,##0">
                  <c:v>161005</c:v>
                </c:pt>
                <c:pt idx="45" formatCode="#,##0">
                  <c:v>183399</c:v>
                </c:pt>
                <c:pt idx="46" formatCode="#,##0">
                  <c:v>239547</c:v>
                </c:pt>
                <c:pt idx="47" formatCode="#,##0">
                  <c:v>225062</c:v>
                </c:pt>
                <c:pt idx="48" formatCode="#,##0">
                  <c:v>187347</c:v>
                </c:pt>
                <c:pt idx="49" formatCode="#,##0">
                  <c:v>225659</c:v>
                </c:pt>
                <c:pt idx="50" formatCode="#,##0">
                  <c:v>169519</c:v>
                </c:pt>
                <c:pt idx="51" formatCode="#,##0">
                  <c:v>196494</c:v>
                </c:pt>
                <c:pt idx="52" formatCode="#,##0">
                  <c:v>193792</c:v>
                </c:pt>
                <c:pt idx="53" formatCode="#,##0">
                  <c:v>183330</c:v>
                </c:pt>
                <c:pt idx="54" formatCode="#,##0">
                  <c:v>167104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66-4659-B5CD-349AAB58F01E}"/>
            </c:ext>
          </c:extLst>
        </c:ser>
        <c:ser>
          <c:idx val="1"/>
          <c:order val="1"/>
          <c:tx>
            <c:strRef>
              <c:f>'West Felda'!$C$6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'West Felda'!$A$7:$A$61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'West Felda'!$C$7:$C$61</c:f>
              <c:numCache>
                <c:formatCode>#,##0</c:formatCode>
                <c:ptCount val="55"/>
                <c:pt idx="0">
                  <c:v>0</c:v>
                </c:pt>
                <c:pt idx="1">
                  <c:v>881</c:v>
                </c:pt>
                <c:pt idx="2">
                  <c:v>1702</c:v>
                </c:pt>
                <c:pt idx="3">
                  <c:v>19676</c:v>
                </c:pt>
                <c:pt idx="4">
                  <c:v>273701</c:v>
                </c:pt>
                <c:pt idx="5">
                  <c:v>254677</c:v>
                </c:pt>
                <c:pt idx="6">
                  <c:v>250773</c:v>
                </c:pt>
                <c:pt idx="7">
                  <c:v>248620</c:v>
                </c:pt>
                <c:pt idx="8">
                  <c:v>240955</c:v>
                </c:pt>
                <c:pt idx="9">
                  <c:v>258786</c:v>
                </c:pt>
                <c:pt idx="10">
                  <c:v>228067</c:v>
                </c:pt>
                <c:pt idx="11">
                  <c:v>214660</c:v>
                </c:pt>
                <c:pt idx="12">
                  <c:v>184735</c:v>
                </c:pt>
                <c:pt idx="13">
                  <c:v>162428</c:v>
                </c:pt>
                <c:pt idx="14">
                  <c:v>136754</c:v>
                </c:pt>
                <c:pt idx="15">
                  <c:v>115008</c:v>
                </c:pt>
                <c:pt idx="16">
                  <c:v>112884</c:v>
                </c:pt>
                <c:pt idx="17">
                  <c:v>99032</c:v>
                </c:pt>
                <c:pt idx="18">
                  <c:v>88792</c:v>
                </c:pt>
                <c:pt idx="19">
                  <c:v>70630</c:v>
                </c:pt>
                <c:pt idx="20">
                  <c:v>58977</c:v>
                </c:pt>
                <c:pt idx="21">
                  <c:v>62002</c:v>
                </c:pt>
                <c:pt idx="22">
                  <c:v>44879</c:v>
                </c:pt>
                <c:pt idx="23">
                  <c:v>34818</c:v>
                </c:pt>
                <c:pt idx="24">
                  <c:v>26737</c:v>
                </c:pt>
                <c:pt idx="25">
                  <c:v>26234</c:v>
                </c:pt>
                <c:pt idx="26">
                  <c:v>22610</c:v>
                </c:pt>
                <c:pt idx="27">
                  <c:v>29893</c:v>
                </c:pt>
                <c:pt idx="28">
                  <c:v>27934</c:v>
                </c:pt>
                <c:pt idx="29">
                  <c:v>28777</c:v>
                </c:pt>
                <c:pt idx="30">
                  <c:v>35256</c:v>
                </c:pt>
                <c:pt idx="31">
                  <c:v>55864</c:v>
                </c:pt>
                <c:pt idx="32">
                  <c:v>47545</c:v>
                </c:pt>
                <c:pt idx="33">
                  <c:v>27829</c:v>
                </c:pt>
                <c:pt idx="34">
                  <c:v>24243</c:v>
                </c:pt>
                <c:pt idx="35">
                  <c:v>24929</c:v>
                </c:pt>
                <c:pt idx="36">
                  <c:v>25198</c:v>
                </c:pt>
                <c:pt idx="37">
                  <c:v>25080</c:v>
                </c:pt>
                <c:pt idx="38">
                  <c:v>22637</c:v>
                </c:pt>
                <c:pt idx="39">
                  <c:v>21436</c:v>
                </c:pt>
                <c:pt idx="40">
                  <c:v>20891</c:v>
                </c:pt>
                <c:pt idx="41">
                  <c:v>18766</c:v>
                </c:pt>
                <c:pt idx="42">
                  <c:v>17585</c:v>
                </c:pt>
                <c:pt idx="43">
                  <c:v>15224</c:v>
                </c:pt>
                <c:pt idx="44">
                  <c:v>14525</c:v>
                </c:pt>
                <c:pt idx="45">
                  <c:v>16369</c:v>
                </c:pt>
                <c:pt idx="46">
                  <c:v>21637</c:v>
                </c:pt>
                <c:pt idx="47">
                  <c:v>20411</c:v>
                </c:pt>
                <c:pt idx="48">
                  <c:v>15694</c:v>
                </c:pt>
                <c:pt idx="49">
                  <c:v>20362</c:v>
                </c:pt>
                <c:pt idx="50">
                  <c:v>15199</c:v>
                </c:pt>
                <c:pt idx="51">
                  <c:v>19799</c:v>
                </c:pt>
                <c:pt idx="52">
                  <c:v>28583</c:v>
                </c:pt>
                <c:pt idx="53">
                  <c:v>27983</c:v>
                </c:pt>
                <c:pt idx="54">
                  <c:v>28431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C66-4659-B5CD-349AAB58F01E}"/>
            </c:ext>
          </c:extLst>
        </c:ser>
        <c:ser>
          <c:idx val="2"/>
          <c:order val="2"/>
          <c:tx>
            <c:strRef>
              <c:f>'West Felda'!$D$6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'West Felda'!$A$7:$A$61</c:f>
              <c:numCache>
                <c:formatCode>General</c:formatCode>
                <c:ptCount val="5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</c:numCache>
            </c:numRef>
          </c:cat>
          <c:val>
            <c:numRef>
              <c:f>'West Felda'!$D$7:$D$61</c:f>
              <c:numCache>
                <c:formatCode>#,##0</c:formatCode>
                <c:ptCount val="55"/>
                <c:pt idx="0">
                  <c:v>0</c:v>
                </c:pt>
                <c:pt idx="1">
                  <c:v>97084</c:v>
                </c:pt>
                <c:pt idx="2">
                  <c:v>96986</c:v>
                </c:pt>
                <c:pt idx="3">
                  <c:v>182134</c:v>
                </c:pt>
                <c:pt idx="4">
                  <c:v>347609</c:v>
                </c:pt>
                <c:pt idx="5">
                  <c:v>864486</c:v>
                </c:pt>
                <c:pt idx="6">
                  <c:v>1176627</c:v>
                </c:pt>
                <c:pt idx="7">
                  <c:v>1271057</c:v>
                </c:pt>
                <c:pt idx="8">
                  <c:v>1706959</c:v>
                </c:pt>
                <c:pt idx="9">
                  <c:v>2958565</c:v>
                </c:pt>
                <c:pt idx="10">
                  <c:v>4459047</c:v>
                </c:pt>
                <c:pt idx="11">
                  <c:v>5912184</c:v>
                </c:pt>
                <c:pt idx="12">
                  <c:v>6408147</c:v>
                </c:pt>
                <c:pt idx="13">
                  <c:v>6324604</c:v>
                </c:pt>
                <c:pt idx="14">
                  <c:v>6784522</c:v>
                </c:pt>
                <c:pt idx="15">
                  <c:v>6718804</c:v>
                </c:pt>
                <c:pt idx="16">
                  <c:v>7223321</c:v>
                </c:pt>
                <c:pt idx="17">
                  <c:v>7766885</c:v>
                </c:pt>
                <c:pt idx="18">
                  <c:v>7938007</c:v>
                </c:pt>
                <c:pt idx="19">
                  <c:v>8156504</c:v>
                </c:pt>
                <c:pt idx="20">
                  <c:v>7279077</c:v>
                </c:pt>
                <c:pt idx="21">
                  <c:v>7893180</c:v>
                </c:pt>
                <c:pt idx="22">
                  <c:v>4954270</c:v>
                </c:pt>
                <c:pt idx="23">
                  <c:v>3404318</c:v>
                </c:pt>
                <c:pt idx="24">
                  <c:v>2909254</c:v>
                </c:pt>
                <c:pt idx="25">
                  <c:v>3116107</c:v>
                </c:pt>
                <c:pt idx="26">
                  <c:v>2639431</c:v>
                </c:pt>
                <c:pt idx="27">
                  <c:v>2817693</c:v>
                </c:pt>
                <c:pt idx="28">
                  <c:v>3125074</c:v>
                </c:pt>
                <c:pt idx="29">
                  <c:v>3283230</c:v>
                </c:pt>
                <c:pt idx="30">
                  <c:v>2745422</c:v>
                </c:pt>
                <c:pt idx="31">
                  <c:v>5118599</c:v>
                </c:pt>
                <c:pt idx="32">
                  <c:v>5491026</c:v>
                </c:pt>
                <c:pt idx="33">
                  <c:v>3780703</c:v>
                </c:pt>
                <c:pt idx="34">
                  <c:v>3856912</c:v>
                </c:pt>
                <c:pt idx="35">
                  <c:v>3896711</c:v>
                </c:pt>
                <c:pt idx="36">
                  <c:v>4317584</c:v>
                </c:pt>
                <c:pt idx="37">
                  <c:v>4717237</c:v>
                </c:pt>
                <c:pt idx="38">
                  <c:v>4126072</c:v>
                </c:pt>
                <c:pt idx="39">
                  <c:v>4357663</c:v>
                </c:pt>
                <c:pt idx="40">
                  <c:v>4700685</c:v>
                </c:pt>
                <c:pt idx="41">
                  <c:v>3760471</c:v>
                </c:pt>
                <c:pt idx="42">
                  <c:v>3493701</c:v>
                </c:pt>
                <c:pt idx="43">
                  <c:v>3241863</c:v>
                </c:pt>
                <c:pt idx="44">
                  <c:v>3421885</c:v>
                </c:pt>
                <c:pt idx="45">
                  <c:v>3895152</c:v>
                </c:pt>
                <c:pt idx="46">
                  <c:v>4738587</c:v>
                </c:pt>
                <c:pt idx="47">
                  <c:v>4044417</c:v>
                </c:pt>
                <c:pt idx="48">
                  <c:v>3765620</c:v>
                </c:pt>
                <c:pt idx="49">
                  <c:v>4254460</c:v>
                </c:pt>
                <c:pt idx="50">
                  <c:v>3290331</c:v>
                </c:pt>
                <c:pt idx="51">
                  <c:v>4544988</c:v>
                </c:pt>
                <c:pt idx="52">
                  <c:v>4932408</c:v>
                </c:pt>
                <c:pt idx="53">
                  <c:v>4918157</c:v>
                </c:pt>
                <c:pt idx="54">
                  <c:v>4075847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C66-4659-B5CD-349AAB58F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45600"/>
        <c:axId val="434333480"/>
      </c:lineChart>
      <c:catAx>
        <c:axId val="43644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79527559055119"/>
              <c:y val="0.91969840133619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3334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527950310559006E-2"/>
              <c:y val="0.168182136323868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56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4598718638431"/>
          <c:y val="0.20454577268750496"/>
          <c:w val="9.3167701863353991E-2"/>
          <c:h val="0.17424274238447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Baxter Island Field Annual Production</a:t>
            </a:r>
          </a:p>
        </c:rich>
      </c:tx>
      <c:layout>
        <c:manualLayout>
          <c:xMode val="edge"/>
          <c:yMode val="edge"/>
          <c:x val="0.25871080139372821"/>
          <c:y val="2.659574468085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86062717770034"/>
          <c:y val="0.15026595744680851"/>
          <c:w val="0.81620209059233451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'Baxter Island'!$B$6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'Baxter Island'!$A$14:$A$15</c:f>
              <c:numCache>
                <c:formatCode>General</c:formatCode>
                <c:ptCount val="2"/>
                <c:pt idx="0">
                  <c:v>1977</c:v>
                </c:pt>
                <c:pt idx="1">
                  <c:v>1978</c:v>
                </c:pt>
              </c:numCache>
            </c:numRef>
          </c:cat>
          <c:val>
            <c:numRef>
              <c:f>'Baxter Island'!$B$14:$B$15</c:f>
              <c:numCache>
                <c:formatCode>_(* #,##0_);_(* \(#,##0\);_(* "-"??_);_(@_)</c:formatCode>
                <c:ptCount val="2"/>
                <c:pt idx="0">
                  <c:v>1046</c:v>
                </c:pt>
                <c:pt idx="1">
                  <c:v>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6A0-457C-BD13-2AB96AAEEE46}"/>
            </c:ext>
          </c:extLst>
        </c:ser>
        <c:ser>
          <c:idx val="1"/>
          <c:order val="1"/>
          <c:tx>
            <c:strRef>
              <c:f>'Baxter Island'!$C$6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'Baxter Island'!$A$14:$A$15</c:f>
              <c:numCache>
                <c:formatCode>General</c:formatCode>
                <c:ptCount val="2"/>
                <c:pt idx="0">
                  <c:v>1977</c:v>
                </c:pt>
                <c:pt idx="1">
                  <c:v>1978</c:v>
                </c:pt>
              </c:numCache>
            </c:numRef>
          </c:cat>
          <c:val>
            <c:numRef>
              <c:f>'Baxter Island'!$C$14:$C$15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6A0-457C-BD13-2AB96AAE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3720"/>
        <c:axId val="436394112"/>
      </c:lineChart>
      <c:catAx>
        <c:axId val="43639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878048780487809"/>
              <c:y val="0.92952127659574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4112"/>
        <c:crosses val="autoZero"/>
        <c:auto val="1"/>
        <c:lblAlgn val="ctr"/>
        <c:lblOffset val="100"/>
        <c:tickMarkSkip val="1"/>
        <c:noMultiLvlLbl val="0"/>
      </c:catAx>
      <c:valAx>
        <c:axId val="436394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2074468085106382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37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79408809350723"/>
          <c:y val="0.43224410372405975"/>
          <c:w val="0.10452961672473865"/>
          <c:h val="0.15292553191489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5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Bluff</a:t>
            </a:r>
            <a:r>
              <a:rPr lang="en-US" baseline="0"/>
              <a:t> Springs </a:t>
            </a:r>
            <a:r>
              <a:rPr lang="en-US"/>
              <a:t>Field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'Bluff Springs'!$A$23:$A$28</c:f>
              <c:numCache>
                <c:formatCode>General</c:formatCode>
                <c:ptCount val="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</c:numCache>
            </c:numRef>
          </c:cat>
          <c:val>
            <c:numRef>
              <c:f>'Bluff Springs'!$E$23:$E$28</c:f>
              <c:numCache>
                <c:formatCode>0.00%</c:formatCode>
                <c:ptCount val="6"/>
                <c:pt idx="0">
                  <c:v>0.42228257573788669</c:v>
                </c:pt>
                <c:pt idx="1">
                  <c:v>0.78044563964656166</c:v>
                </c:pt>
                <c:pt idx="2">
                  <c:v>0.86513288977891212</c:v>
                </c:pt>
                <c:pt idx="3">
                  <c:v>0.90302360782207469</c:v>
                </c:pt>
                <c:pt idx="4">
                  <c:v>0.91639515389238602</c:v>
                </c:pt>
                <c:pt idx="5">
                  <c:v>0.93363776861365455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19-4D1F-A3F8-37516BB95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Bluff</a:t>
            </a:r>
            <a:r>
              <a:rPr lang="en-US" baseline="0"/>
              <a:t> Springs</a:t>
            </a:r>
            <a:r>
              <a:rPr lang="en-US"/>
              <a:t>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'Bluff Springs'!$B$6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'Bluff Springs'!$A$23:$A$28</c:f>
              <c:numCache>
                <c:formatCode>General</c:formatCode>
                <c:ptCount val="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</c:numCache>
            </c:numRef>
          </c:cat>
          <c:val>
            <c:numRef>
              <c:f>'Bluff Springs'!$B$23:$B$28</c:f>
              <c:numCache>
                <c:formatCode>#,##0</c:formatCode>
                <c:ptCount val="6"/>
                <c:pt idx="0">
                  <c:v>133373</c:v>
                </c:pt>
                <c:pt idx="1">
                  <c:v>43434</c:v>
                </c:pt>
                <c:pt idx="2">
                  <c:v>26737</c:v>
                </c:pt>
                <c:pt idx="3">
                  <c:v>15889</c:v>
                </c:pt>
                <c:pt idx="4">
                  <c:v>13215</c:v>
                </c:pt>
                <c:pt idx="5">
                  <c:v>8545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5B2-4B75-B470-7E8C38E15C83}"/>
            </c:ext>
          </c:extLst>
        </c:ser>
        <c:ser>
          <c:idx val="1"/>
          <c:order val="1"/>
          <c:tx>
            <c:strRef>
              <c:f>'Bluff Springs'!$C$6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'Bluff Springs'!$A$23:$A$28</c:f>
              <c:numCache>
                <c:formatCode>General</c:formatCode>
                <c:ptCount val="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</c:numCache>
            </c:numRef>
          </c:cat>
          <c:val>
            <c:numRef>
              <c:f>'Bluff Springs'!$C$23:$C$28</c:f>
              <c:numCache>
                <c:formatCode>#,##0</c:formatCode>
                <c:ptCount val="6"/>
                <c:pt idx="0">
                  <c:v>76555</c:v>
                </c:pt>
                <c:pt idx="1">
                  <c:v>24404</c:v>
                </c:pt>
                <c:pt idx="2">
                  <c:v>13993</c:v>
                </c:pt>
                <c:pt idx="3">
                  <c:v>5369</c:v>
                </c:pt>
                <c:pt idx="4">
                  <c:v>4751</c:v>
                </c:pt>
                <c:pt idx="5">
                  <c:v>2843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5B2-4B75-B470-7E8C38E15C83}"/>
            </c:ext>
          </c:extLst>
        </c:ser>
        <c:ser>
          <c:idx val="2"/>
          <c:order val="2"/>
          <c:tx>
            <c:strRef>
              <c:f>'Bluff Springs'!$D$6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'Bluff Springs'!$A$23:$A$28</c:f>
              <c:numCache>
                <c:formatCode>General</c:formatCode>
                <c:ptCount val="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</c:numCache>
            </c:numRef>
          </c:cat>
          <c:val>
            <c:numRef>
              <c:f>'Bluff Springs'!$D$23:$D$28</c:f>
              <c:numCache>
                <c:formatCode>#,##0</c:formatCode>
                <c:ptCount val="6"/>
                <c:pt idx="0">
                  <c:v>97489</c:v>
                </c:pt>
                <c:pt idx="1">
                  <c:v>154394</c:v>
                </c:pt>
                <c:pt idx="2">
                  <c:v>171510</c:v>
                </c:pt>
                <c:pt idx="3">
                  <c:v>147955</c:v>
                </c:pt>
                <c:pt idx="4">
                  <c:v>144850</c:v>
                </c:pt>
                <c:pt idx="5">
                  <c:v>120218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5B2-4B75-B470-7E8C38E15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Coldwater Creek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'Coldwater Creek'!$A$24:$A$32</c:f>
              <c:numCache>
                <c:formatCode>General</c:formatCode>
                <c:ptCount val="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</c:numCache>
            </c:numRef>
          </c:cat>
          <c:val>
            <c:numRef>
              <c:f>'Coldwater Creek'!$E$24:$E$32</c:f>
              <c:numCache>
                <c:formatCode>0.00%</c:formatCode>
                <c:ptCount val="9"/>
                <c:pt idx="0">
                  <c:v>0.66564260112647211</c:v>
                </c:pt>
                <c:pt idx="1">
                  <c:v>0.76647695979438224</c:v>
                </c:pt>
                <c:pt idx="2">
                  <c:v>0.28386050283860503</c:v>
                </c:pt>
                <c:pt idx="3">
                  <c:v>0.73968128423704482</c:v>
                </c:pt>
                <c:pt idx="4">
                  <c:v>0.66129032258064513</c:v>
                </c:pt>
                <c:pt idx="5">
                  <c:v>0.76466863655550865</c:v>
                </c:pt>
                <c:pt idx="6">
                  <c:v>0.7781018782014798</c:v>
                </c:pt>
                <c:pt idx="7">
                  <c:v>0.78144424986966465</c:v>
                </c:pt>
                <c:pt idx="8">
                  <c:v>0.81002123142250526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08-48D3-BA30-A6A1637F1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Colwater Creek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'Coldwater Creek'!$B$6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'Coldwater Creek'!$A$24:$A$32</c:f>
              <c:numCache>
                <c:formatCode>General</c:formatCode>
                <c:ptCount val="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</c:numCache>
            </c:numRef>
          </c:cat>
          <c:val>
            <c:numRef>
              <c:f>'Coldwater Creek'!$B$24:$B$32</c:f>
              <c:numCache>
                <c:formatCode>#,##0</c:formatCode>
                <c:ptCount val="9"/>
                <c:pt idx="0">
                  <c:v>1306</c:v>
                </c:pt>
                <c:pt idx="1">
                  <c:v>3816</c:v>
                </c:pt>
                <c:pt idx="2">
                  <c:v>1766</c:v>
                </c:pt>
                <c:pt idx="3">
                  <c:v>17773</c:v>
                </c:pt>
                <c:pt idx="4">
                  <c:v>525</c:v>
                </c:pt>
                <c:pt idx="5">
                  <c:v>7805</c:v>
                </c:pt>
                <c:pt idx="6">
                  <c:v>9357</c:v>
                </c:pt>
                <c:pt idx="7">
                  <c:v>32699</c:v>
                </c:pt>
                <c:pt idx="8">
                  <c:v>2237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34-44E5-A95B-5837C9667800}"/>
            </c:ext>
          </c:extLst>
        </c:ser>
        <c:ser>
          <c:idx val="1"/>
          <c:order val="1"/>
          <c:tx>
            <c:strRef>
              <c:f>'Coldwater Creek'!$C$6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'Coldwater Creek'!$A$24:$A$32</c:f>
              <c:numCache>
                <c:formatCode>General</c:formatCode>
                <c:ptCount val="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</c:numCache>
            </c:numRef>
          </c:cat>
          <c:val>
            <c:numRef>
              <c:f>'Coldwater Creek'!$C$24:$C$32</c:f>
              <c:numCache>
                <c:formatCode>#,##0</c:formatCode>
                <c:ptCount val="9"/>
                <c:pt idx="0">
                  <c:v>96</c:v>
                </c:pt>
                <c:pt idx="1">
                  <c:v>184</c:v>
                </c:pt>
                <c:pt idx="2">
                  <c:v>203</c:v>
                </c:pt>
                <c:pt idx="3">
                  <c:v>8502</c:v>
                </c:pt>
                <c:pt idx="4">
                  <c:v>181</c:v>
                </c:pt>
                <c:pt idx="5">
                  <c:v>3881</c:v>
                </c:pt>
                <c:pt idx="6">
                  <c:v>956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34-44E5-A95B-5837C9667800}"/>
            </c:ext>
          </c:extLst>
        </c:ser>
        <c:ser>
          <c:idx val="2"/>
          <c:order val="2"/>
          <c:tx>
            <c:strRef>
              <c:f>'Coldwater Creek'!$D$6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'Coldwater Creek'!$A$24:$A$32</c:f>
              <c:numCache>
                <c:formatCode>General</c:formatCode>
                <c:ptCount val="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</c:numCache>
            </c:numRef>
          </c:cat>
          <c:val>
            <c:numRef>
              <c:f>'Coldwater Creek'!$D$24:$D$32</c:f>
              <c:numCache>
                <c:formatCode>#,##0</c:formatCode>
                <c:ptCount val="9"/>
                <c:pt idx="0">
                  <c:v>2600</c:v>
                </c:pt>
                <c:pt idx="1">
                  <c:v>12525</c:v>
                </c:pt>
                <c:pt idx="2">
                  <c:v>700</c:v>
                </c:pt>
                <c:pt idx="3">
                  <c:v>50501</c:v>
                </c:pt>
                <c:pt idx="4">
                  <c:v>1025</c:v>
                </c:pt>
                <c:pt idx="5">
                  <c:v>25361</c:v>
                </c:pt>
                <c:pt idx="6">
                  <c:v>32811</c:v>
                </c:pt>
                <c:pt idx="7">
                  <c:v>116915</c:v>
                </c:pt>
                <c:pt idx="8">
                  <c:v>9538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134-44E5-A95B-5837C9667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Forty Mile Bend Field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'Forty Mile Bend'!$A$7:$A$8</c:f>
              <c:numCache>
                <c:formatCode>General</c:formatCode>
                <c:ptCount val="2"/>
                <c:pt idx="0">
                  <c:v>1954</c:v>
                </c:pt>
                <c:pt idx="1">
                  <c:v>1955</c:v>
                </c:pt>
              </c:numCache>
            </c:numRef>
          </c:cat>
          <c:val>
            <c:numRef>
              <c:f>'Forty Mile Bend'!$E$7:$E$8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60-40DE-9A2F-CDE8B721C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Forty Mile Bend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'Forty Mile Bend'!$B$6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'Forty Mile Bend'!$A$7:$A$8</c:f>
              <c:numCache>
                <c:formatCode>General</c:formatCode>
                <c:ptCount val="2"/>
                <c:pt idx="0">
                  <c:v>1954</c:v>
                </c:pt>
                <c:pt idx="1">
                  <c:v>1955</c:v>
                </c:pt>
              </c:numCache>
            </c:numRef>
          </c:cat>
          <c:val>
            <c:numRef>
              <c:f>'Forty Mile Bend'!$B$7:$B$8</c:f>
              <c:numCache>
                <c:formatCode>_(* #,##0_);_(* \(#,##0\);_(* "-"??_);_(@_)</c:formatCode>
                <c:ptCount val="2"/>
                <c:pt idx="0">
                  <c:v>21599</c:v>
                </c:pt>
                <c:pt idx="1">
                  <c:v>11257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D77-49A6-B00C-FAF1767BAB2E}"/>
            </c:ext>
          </c:extLst>
        </c:ser>
        <c:ser>
          <c:idx val="1"/>
          <c:order val="1"/>
          <c:tx>
            <c:strRef>
              <c:f>'Forty Mile Bend'!$C$6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'Forty Mile Bend'!$A$7:$A$8</c:f>
              <c:numCache>
                <c:formatCode>General</c:formatCode>
                <c:ptCount val="2"/>
                <c:pt idx="0">
                  <c:v>1954</c:v>
                </c:pt>
                <c:pt idx="1">
                  <c:v>1955</c:v>
                </c:pt>
              </c:numCache>
            </c:numRef>
          </c:cat>
          <c:val>
            <c:numRef>
              <c:f>'Forty Mile Bend'!$C$7:$C$8</c:f>
              <c:numCache>
                <c:formatCode>#,##0</c:formatCode>
                <c:ptCount val="2"/>
                <c:pt idx="0">
                  <c:v>167</c:v>
                </c:pt>
                <c:pt idx="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D77-49A6-B00C-FAF1767BAB2E}"/>
            </c:ext>
          </c:extLst>
        </c:ser>
        <c:ser>
          <c:idx val="2"/>
          <c:order val="2"/>
          <c:tx>
            <c:strRef>
              <c:f>'Forty Mile Bend'!$D$6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'Forty Mile Bend'!$A$7:$A$8</c:f>
              <c:numCache>
                <c:formatCode>General</c:formatCode>
                <c:ptCount val="2"/>
                <c:pt idx="0">
                  <c:v>1954</c:v>
                </c:pt>
                <c:pt idx="1">
                  <c:v>1955</c:v>
                </c:pt>
              </c:numCache>
            </c:numRef>
          </c:cat>
          <c:val>
            <c:numRef>
              <c:f>'Forty Mile Bend'!$D$7:$D$8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D77-49A6-B00C-FAF1767BA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McDavid</a:t>
            </a:r>
            <a:r>
              <a:rPr lang="en-US" baseline="0"/>
              <a:t> Field</a:t>
            </a:r>
            <a:r>
              <a:rPr lang="en-US"/>
              <a:t>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McDavid!$A$25:$A$28</c:f>
              <c:numCache>
                <c:formatCode>General</c:formatCode>
                <c:ptCount val="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</c:numCache>
            </c:numRef>
          </c:cat>
          <c:val>
            <c:numRef>
              <c:f>McDavid!$E$25:$E$28</c:f>
              <c:numCache>
                <c:formatCode>0.00%</c:formatCode>
                <c:ptCount val="4"/>
                <c:pt idx="0">
                  <c:v>0.1634884477709079</c:v>
                </c:pt>
                <c:pt idx="1">
                  <c:v>0.27997669180125412</c:v>
                </c:pt>
                <c:pt idx="2">
                  <c:v>0.62708744913293823</c:v>
                </c:pt>
                <c:pt idx="3">
                  <c:v>0.8578294240011477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083-4F2B-8051-3811110D0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Bear Island Field Annual Production</a:t>
            </a:r>
          </a:p>
        </c:rich>
      </c:tx>
      <c:layout>
        <c:manualLayout>
          <c:xMode val="edge"/>
          <c:yMode val="edge"/>
          <c:x val="0.27022384250161502"/>
          <c:y val="2.71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8382830309588"/>
          <c:y val="0.17120013375010448"/>
          <c:w val="0.81239276822388673"/>
          <c:h val="0.66880052250040822"/>
        </c:manualLayout>
      </c:layout>
      <c:lineChart>
        <c:grouping val="standard"/>
        <c:varyColors val="0"/>
        <c:ser>
          <c:idx val="0"/>
          <c:order val="0"/>
          <c:tx>
            <c:strRef>
              <c:f>'Bear Island'!$B$6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'Bear Island'!$A$9:$A$57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'Bear Island'!$B$9:$B$57</c:f>
              <c:numCache>
                <c:formatCode>_(* #,##0_);_(* \(#,##0\);_(* "-"??_);_(@_)</c:formatCode>
                <c:ptCount val="49"/>
                <c:pt idx="0">
                  <c:v>3885</c:v>
                </c:pt>
                <c:pt idx="1">
                  <c:v>105732</c:v>
                </c:pt>
                <c:pt idx="2">
                  <c:v>170485</c:v>
                </c:pt>
                <c:pt idx="3">
                  <c:v>330006</c:v>
                </c:pt>
                <c:pt idx="4">
                  <c:v>571642</c:v>
                </c:pt>
                <c:pt idx="5">
                  <c:v>899732</c:v>
                </c:pt>
                <c:pt idx="6">
                  <c:v>914080</c:v>
                </c:pt>
                <c:pt idx="7">
                  <c:v>1061161</c:v>
                </c:pt>
                <c:pt idx="8">
                  <c:v>1039907</c:v>
                </c:pt>
                <c:pt idx="9">
                  <c:v>944245</c:v>
                </c:pt>
                <c:pt idx="10">
                  <c:v>880931</c:v>
                </c:pt>
                <c:pt idx="11">
                  <c:v>820101</c:v>
                </c:pt>
                <c:pt idx="12">
                  <c:v>771792</c:v>
                </c:pt>
                <c:pt idx="13">
                  <c:v>685248</c:v>
                </c:pt>
                <c:pt idx="14">
                  <c:v>439550</c:v>
                </c:pt>
                <c:pt idx="15">
                  <c:v>351562</c:v>
                </c:pt>
                <c:pt idx="16">
                  <c:v>337823</c:v>
                </c:pt>
                <c:pt idx="17">
                  <c:v>245024</c:v>
                </c:pt>
                <c:pt idx="18">
                  <c:v>186987</c:v>
                </c:pt>
                <c:pt idx="19">
                  <c:v>142821</c:v>
                </c:pt>
                <c:pt idx="20">
                  <c:v>102486</c:v>
                </c:pt>
                <c:pt idx="21">
                  <c:v>97297</c:v>
                </c:pt>
                <c:pt idx="22">
                  <c:v>123877</c:v>
                </c:pt>
                <c:pt idx="23">
                  <c:v>90125</c:v>
                </c:pt>
                <c:pt idx="24" formatCode="#,##0">
                  <c:v>95331</c:v>
                </c:pt>
                <c:pt idx="25" formatCode="#,##0">
                  <c:v>207417</c:v>
                </c:pt>
                <c:pt idx="26" formatCode="#,##0">
                  <c:v>119536</c:v>
                </c:pt>
                <c:pt idx="27" formatCode="#,##0">
                  <c:v>30120</c:v>
                </c:pt>
                <c:pt idx="28" formatCode="#,##0">
                  <c:v>85180</c:v>
                </c:pt>
                <c:pt idx="29" formatCode="#,##0">
                  <c:v>179102</c:v>
                </c:pt>
                <c:pt idx="30" formatCode="#,##0">
                  <c:v>165345</c:v>
                </c:pt>
                <c:pt idx="31" formatCode="#,##0">
                  <c:v>138650</c:v>
                </c:pt>
                <c:pt idx="32" formatCode="#,##0">
                  <c:v>104087</c:v>
                </c:pt>
                <c:pt idx="33" formatCode="#,##0">
                  <c:v>135402</c:v>
                </c:pt>
                <c:pt idx="34" formatCode="#,##0">
                  <c:v>121678</c:v>
                </c:pt>
                <c:pt idx="35" formatCode="#,##0">
                  <c:v>90345</c:v>
                </c:pt>
                <c:pt idx="36" formatCode="#,##0">
                  <c:v>81722</c:v>
                </c:pt>
                <c:pt idx="37" formatCode="#,##0">
                  <c:v>59613</c:v>
                </c:pt>
                <c:pt idx="38" formatCode="#,##0">
                  <c:v>76779</c:v>
                </c:pt>
                <c:pt idx="39" formatCode="#,##0">
                  <c:v>64034</c:v>
                </c:pt>
                <c:pt idx="40" formatCode="#,##0">
                  <c:v>60451</c:v>
                </c:pt>
                <c:pt idx="41" formatCode="#,##0">
                  <c:v>70913</c:v>
                </c:pt>
                <c:pt idx="42" formatCode="#,##0">
                  <c:v>85754</c:v>
                </c:pt>
                <c:pt idx="43" formatCode="#,##0">
                  <c:v>69590</c:v>
                </c:pt>
                <c:pt idx="44" formatCode="#,##0">
                  <c:v>50853</c:v>
                </c:pt>
                <c:pt idx="45" formatCode="#,##0">
                  <c:v>74257</c:v>
                </c:pt>
                <c:pt idx="46" formatCode="#,##0">
                  <c:v>93117</c:v>
                </c:pt>
                <c:pt idx="47" formatCode="#,##0">
                  <c:v>86428</c:v>
                </c:pt>
                <c:pt idx="48" formatCode="#,##0">
                  <c:v>81851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62-4669-B1EF-2C2BC40C5C9D}"/>
            </c:ext>
          </c:extLst>
        </c:ser>
        <c:ser>
          <c:idx val="1"/>
          <c:order val="1"/>
          <c:tx>
            <c:strRef>
              <c:f>'Bear Island'!$C$6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'Bear Island'!$A$9:$A$57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'Bear Island'!$C$9:$C$57</c:f>
              <c:numCache>
                <c:formatCode>#,##0</c:formatCode>
                <c:ptCount val="49"/>
                <c:pt idx="0">
                  <c:v>0</c:v>
                </c:pt>
                <c:pt idx="1">
                  <c:v>5162</c:v>
                </c:pt>
                <c:pt idx="2">
                  <c:v>12772</c:v>
                </c:pt>
                <c:pt idx="3">
                  <c:v>24900</c:v>
                </c:pt>
                <c:pt idx="4">
                  <c:v>41866</c:v>
                </c:pt>
                <c:pt idx="5">
                  <c:v>61088</c:v>
                </c:pt>
                <c:pt idx="6">
                  <c:v>73285</c:v>
                </c:pt>
                <c:pt idx="7">
                  <c:v>84912</c:v>
                </c:pt>
                <c:pt idx="8">
                  <c:v>82640</c:v>
                </c:pt>
                <c:pt idx="9">
                  <c:v>75441</c:v>
                </c:pt>
                <c:pt idx="10">
                  <c:v>70613</c:v>
                </c:pt>
                <c:pt idx="11">
                  <c:v>65496</c:v>
                </c:pt>
                <c:pt idx="12">
                  <c:v>61884</c:v>
                </c:pt>
                <c:pt idx="13">
                  <c:v>58306</c:v>
                </c:pt>
                <c:pt idx="14">
                  <c:v>38403</c:v>
                </c:pt>
                <c:pt idx="15">
                  <c:v>29561</c:v>
                </c:pt>
                <c:pt idx="16">
                  <c:v>27815</c:v>
                </c:pt>
                <c:pt idx="17">
                  <c:v>19609</c:v>
                </c:pt>
                <c:pt idx="18">
                  <c:v>144105</c:v>
                </c:pt>
                <c:pt idx="19">
                  <c:v>11525</c:v>
                </c:pt>
                <c:pt idx="20">
                  <c:v>8206</c:v>
                </c:pt>
                <c:pt idx="21">
                  <c:v>23631</c:v>
                </c:pt>
                <c:pt idx="22">
                  <c:v>24453</c:v>
                </c:pt>
                <c:pt idx="23">
                  <c:v>23099</c:v>
                </c:pt>
                <c:pt idx="24">
                  <c:v>9178</c:v>
                </c:pt>
                <c:pt idx="25">
                  <c:v>17716</c:v>
                </c:pt>
                <c:pt idx="26">
                  <c:v>12758</c:v>
                </c:pt>
                <c:pt idx="27">
                  <c:v>3458</c:v>
                </c:pt>
                <c:pt idx="28">
                  <c:v>8290</c:v>
                </c:pt>
                <c:pt idx="29">
                  <c:v>19313</c:v>
                </c:pt>
                <c:pt idx="30">
                  <c:v>17617</c:v>
                </c:pt>
                <c:pt idx="31">
                  <c:v>15183</c:v>
                </c:pt>
                <c:pt idx="32">
                  <c:v>9851</c:v>
                </c:pt>
                <c:pt idx="33">
                  <c:v>25960</c:v>
                </c:pt>
                <c:pt idx="34">
                  <c:v>12519</c:v>
                </c:pt>
                <c:pt idx="35">
                  <c:v>9315</c:v>
                </c:pt>
                <c:pt idx="36">
                  <c:v>8717</c:v>
                </c:pt>
                <c:pt idx="37">
                  <c:v>6171</c:v>
                </c:pt>
                <c:pt idx="38">
                  <c:v>7918</c:v>
                </c:pt>
                <c:pt idx="39">
                  <c:v>6686</c:v>
                </c:pt>
                <c:pt idx="40">
                  <c:v>6306</c:v>
                </c:pt>
                <c:pt idx="41">
                  <c:v>6663</c:v>
                </c:pt>
                <c:pt idx="42">
                  <c:v>7628</c:v>
                </c:pt>
                <c:pt idx="43">
                  <c:v>6140</c:v>
                </c:pt>
                <c:pt idx="44">
                  <c:v>3493</c:v>
                </c:pt>
                <c:pt idx="45">
                  <c:v>6363</c:v>
                </c:pt>
                <c:pt idx="46">
                  <c:v>23534</c:v>
                </c:pt>
                <c:pt idx="47">
                  <c:v>21438</c:v>
                </c:pt>
                <c:pt idx="48">
                  <c:v>24472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C62-4669-B1EF-2C2BC40C5C9D}"/>
            </c:ext>
          </c:extLst>
        </c:ser>
        <c:ser>
          <c:idx val="2"/>
          <c:order val="2"/>
          <c:tx>
            <c:strRef>
              <c:f>'Bear Island'!$D$6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'Bear Island'!$A$9:$A$57</c:f>
              <c:numCache>
                <c:formatCode>General</c:formatCode>
                <c:ptCount val="49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'Bear Island'!$D$9:$D$57</c:f>
              <c:numCache>
                <c:formatCode>#,##0</c:formatCode>
                <c:ptCount val="49"/>
                <c:pt idx="0">
                  <c:v>6008</c:v>
                </c:pt>
                <c:pt idx="1">
                  <c:v>138075</c:v>
                </c:pt>
                <c:pt idx="2">
                  <c:v>17975</c:v>
                </c:pt>
                <c:pt idx="3">
                  <c:v>95626</c:v>
                </c:pt>
                <c:pt idx="4">
                  <c:v>387409</c:v>
                </c:pt>
                <c:pt idx="5">
                  <c:v>789731</c:v>
                </c:pt>
                <c:pt idx="6">
                  <c:v>1328866</c:v>
                </c:pt>
                <c:pt idx="7">
                  <c:v>2378839</c:v>
                </c:pt>
                <c:pt idx="8">
                  <c:v>2813411</c:v>
                </c:pt>
                <c:pt idx="9">
                  <c:v>3127308</c:v>
                </c:pt>
                <c:pt idx="10">
                  <c:v>3395484</c:v>
                </c:pt>
                <c:pt idx="11">
                  <c:v>3826386</c:v>
                </c:pt>
                <c:pt idx="12">
                  <c:v>4239224</c:v>
                </c:pt>
                <c:pt idx="13">
                  <c:v>4274921</c:v>
                </c:pt>
                <c:pt idx="14">
                  <c:v>2898415</c:v>
                </c:pt>
                <c:pt idx="15">
                  <c:v>1793278</c:v>
                </c:pt>
                <c:pt idx="16">
                  <c:v>2450255</c:v>
                </c:pt>
                <c:pt idx="17">
                  <c:v>2443173</c:v>
                </c:pt>
                <c:pt idx="18">
                  <c:v>1030339</c:v>
                </c:pt>
                <c:pt idx="19">
                  <c:v>545678</c:v>
                </c:pt>
                <c:pt idx="20">
                  <c:v>201974</c:v>
                </c:pt>
                <c:pt idx="21">
                  <c:v>174035</c:v>
                </c:pt>
                <c:pt idx="22">
                  <c:v>458640</c:v>
                </c:pt>
                <c:pt idx="23">
                  <c:v>275807</c:v>
                </c:pt>
                <c:pt idx="24">
                  <c:v>363962</c:v>
                </c:pt>
                <c:pt idx="25">
                  <c:v>1347953</c:v>
                </c:pt>
                <c:pt idx="26">
                  <c:v>1033866</c:v>
                </c:pt>
                <c:pt idx="27">
                  <c:v>476472</c:v>
                </c:pt>
                <c:pt idx="28">
                  <c:v>1575575</c:v>
                </c:pt>
                <c:pt idx="29">
                  <c:v>2090418</c:v>
                </c:pt>
                <c:pt idx="30">
                  <c:v>1959521</c:v>
                </c:pt>
                <c:pt idx="31">
                  <c:v>2272604</c:v>
                </c:pt>
                <c:pt idx="32">
                  <c:v>2159707</c:v>
                </c:pt>
                <c:pt idx="33">
                  <c:v>2736256</c:v>
                </c:pt>
                <c:pt idx="34">
                  <c:v>2416212</c:v>
                </c:pt>
                <c:pt idx="35">
                  <c:v>1747794</c:v>
                </c:pt>
                <c:pt idx="36">
                  <c:v>1940082</c:v>
                </c:pt>
                <c:pt idx="37">
                  <c:v>1216741</c:v>
                </c:pt>
                <c:pt idx="38">
                  <c:v>2004306</c:v>
                </c:pt>
                <c:pt idx="39">
                  <c:v>1939602</c:v>
                </c:pt>
                <c:pt idx="40">
                  <c:v>1961210</c:v>
                </c:pt>
                <c:pt idx="41">
                  <c:v>1601324</c:v>
                </c:pt>
                <c:pt idx="42">
                  <c:v>2050717</c:v>
                </c:pt>
                <c:pt idx="43">
                  <c:v>1176633</c:v>
                </c:pt>
                <c:pt idx="44">
                  <c:v>1073549</c:v>
                </c:pt>
                <c:pt idx="45">
                  <c:v>1809484</c:v>
                </c:pt>
                <c:pt idx="46">
                  <c:v>1941034</c:v>
                </c:pt>
                <c:pt idx="47">
                  <c:v>1936805</c:v>
                </c:pt>
                <c:pt idx="48">
                  <c:v>1816018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C62-4669-B1EF-2C2BC40C5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78496"/>
        <c:axId val="437078888"/>
      </c:lineChart>
      <c:catAx>
        <c:axId val="43707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9596812446644"/>
              <c:y val="0.92160067191601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8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7078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4629948364888123E-2"/>
              <c:y val="0.1728001679790026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84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0879513554776"/>
          <c:y val="0.20480016797900261"/>
          <c:w val="9.8967297762478479E-2"/>
          <c:h val="0.179200167979002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McDavid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McDavid!$B$6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McDavid!$A$25:$A$28</c:f>
              <c:numCache>
                <c:formatCode>General</c:formatCode>
                <c:ptCount val="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</c:numCache>
            </c:numRef>
          </c:cat>
          <c:val>
            <c:numRef>
              <c:f>McDavid!$B$25:$B$28</c:f>
              <c:numCache>
                <c:formatCode>#,##0</c:formatCode>
                <c:ptCount val="4"/>
                <c:pt idx="0">
                  <c:v>38559</c:v>
                </c:pt>
                <c:pt idx="1">
                  <c:v>82789</c:v>
                </c:pt>
                <c:pt idx="2">
                  <c:v>22085</c:v>
                </c:pt>
                <c:pt idx="3">
                  <c:v>1982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6FE-4814-AAAD-2F1588CB144E}"/>
            </c:ext>
          </c:extLst>
        </c:ser>
        <c:ser>
          <c:idx val="1"/>
          <c:order val="1"/>
          <c:tx>
            <c:strRef>
              <c:f>McDavid!$C$6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McDavid!$A$25:$A$28</c:f>
              <c:numCache>
                <c:formatCode>General</c:formatCode>
                <c:ptCount val="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</c:numCache>
            </c:numRef>
          </c:cat>
          <c:val>
            <c:numRef>
              <c:f>McDavid!$C$25:$C$28</c:f>
              <c:numCache>
                <c:formatCode>#,##0</c:formatCode>
                <c:ptCount val="4"/>
                <c:pt idx="0">
                  <c:v>12478</c:v>
                </c:pt>
                <c:pt idx="1">
                  <c:v>35886</c:v>
                </c:pt>
                <c:pt idx="2">
                  <c:v>11061</c:v>
                </c:pt>
                <c:pt idx="3">
                  <c:v>513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FE-4814-AAAD-2F1588CB144E}"/>
            </c:ext>
          </c:extLst>
        </c:ser>
        <c:ser>
          <c:idx val="2"/>
          <c:order val="2"/>
          <c:tx>
            <c:strRef>
              <c:f>McDavid!$D$6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McDavid!$A$25:$A$28</c:f>
              <c:numCache>
                <c:formatCode>General</c:formatCode>
                <c:ptCount val="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</c:numCache>
            </c:numRef>
          </c:cat>
          <c:val>
            <c:numRef>
              <c:f>McDavid!$D$25:$D$28</c:f>
              <c:numCache>
                <c:formatCode>#,##0</c:formatCode>
                <c:ptCount val="4"/>
                <c:pt idx="0">
                  <c:v>7536</c:v>
                </c:pt>
                <c:pt idx="1">
                  <c:v>32192</c:v>
                </c:pt>
                <c:pt idx="2">
                  <c:v>37138</c:v>
                </c:pt>
                <c:pt idx="3">
                  <c:v>11959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6FE-4814-AAAD-2F1588CB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McLellan Field Water Cut History</a:t>
            </a:r>
          </a:p>
        </c:rich>
      </c:tx>
      <c:layout>
        <c:manualLayout>
          <c:xMode val="edge"/>
          <c:yMode val="edge"/>
          <c:x val="0.23644076693803104"/>
          <c:y val="2.6573426573426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1701578100824"/>
          <c:y val="0.23776240013275796"/>
          <c:w val="0.82372915441652639"/>
          <c:h val="0.579021374440951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McLellan!$A$17:$A$51</c:f>
              <c:numCache>
                <c:formatCode>General</c:formatCode>
                <c:ptCount val="35"/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McLellan!$E$17:$E$51</c:f>
              <c:numCache>
                <c:formatCode>0.00%</c:formatCode>
                <c:ptCount val="35"/>
                <c:pt idx="16">
                  <c:v>4.4806409952294355E-3</c:v>
                </c:pt>
                <c:pt idx="17">
                  <c:v>6.5941899839600786E-3</c:v>
                </c:pt>
                <c:pt idx="18">
                  <c:v>0.21904541467693206</c:v>
                </c:pt>
                <c:pt idx="19">
                  <c:v>0.25583920874127042</c:v>
                </c:pt>
                <c:pt idx="20">
                  <c:v>0.34739144752316886</c:v>
                </c:pt>
                <c:pt idx="21">
                  <c:v>0.37378562176165803</c:v>
                </c:pt>
                <c:pt idx="22">
                  <c:v>0.45728787443919094</c:v>
                </c:pt>
                <c:pt idx="23">
                  <c:v>0.49802419785484336</c:v>
                </c:pt>
                <c:pt idx="24">
                  <c:v>0.58560061387559015</c:v>
                </c:pt>
                <c:pt idx="25">
                  <c:v>0.69422616407982263</c:v>
                </c:pt>
                <c:pt idx="26">
                  <c:v>0.69375641851316772</c:v>
                </c:pt>
                <c:pt idx="27">
                  <c:v>0.74681253874378006</c:v>
                </c:pt>
                <c:pt idx="28">
                  <c:v>0.75683921147914712</c:v>
                </c:pt>
                <c:pt idx="29">
                  <c:v>0.76903674545697742</c:v>
                </c:pt>
                <c:pt idx="30">
                  <c:v>0.74783765801729873</c:v>
                </c:pt>
                <c:pt idx="31">
                  <c:v>0.78262958049316067</c:v>
                </c:pt>
                <c:pt idx="32">
                  <c:v>0.80611224300796447</c:v>
                </c:pt>
                <c:pt idx="33">
                  <c:v>0.98753894080996885</c:v>
                </c:pt>
                <c:pt idx="34">
                  <c:v>0.98847631241997436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EB3-4247-8474-66FBBF1A7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213784"/>
        <c:axId val="435213392"/>
      </c:lineChart>
      <c:catAx>
        <c:axId val="435213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983077539036439"/>
              <c:y val="0.903497090835673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21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21339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372881355932203E-3"/>
              <c:y val="0.3070023310023309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213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McLellan Field Annual Production</a:t>
            </a:r>
          </a:p>
        </c:rich>
      </c:tx>
      <c:layout>
        <c:manualLayout>
          <c:xMode val="edge"/>
          <c:yMode val="edge"/>
          <c:x val="0.27210911136107985"/>
          <c:y val="2.6282853566958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96612338412403"/>
          <c:y val="0.14893626123001727"/>
          <c:w val="0.82142925355187535"/>
          <c:h val="0.69837339299453483"/>
        </c:manualLayout>
      </c:layout>
      <c:lineChart>
        <c:grouping val="standard"/>
        <c:varyColors val="0"/>
        <c:ser>
          <c:idx val="0"/>
          <c:order val="0"/>
          <c:tx>
            <c:strRef>
              <c:f>McLellan!$B$16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McLellan!$A$33:$A$51</c:f>
              <c:numCache>
                <c:formatCode>General</c:formatCod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McLellan!$B$33:$B$51</c:f>
              <c:numCache>
                <c:formatCode>_(* #,##0_);_(* \(#,##0\);_(* "-"??_);_(@_)</c:formatCode>
                <c:ptCount val="19"/>
                <c:pt idx="0">
                  <c:v>37771</c:v>
                </c:pt>
                <c:pt idx="1">
                  <c:v>27870</c:v>
                </c:pt>
                <c:pt idx="2">
                  <c:v>64107</c:v>
                </c:pt>
                <c:pt idx="3">
                  <c:v>44541</c:v>
                </c:pt>
                <c:pt idx="4">
                  <c:v>27745</c:v>
                </c:pt>
                <c:pt idx="5">
                  <c:v>38675</c:v>
                </c:pt>
                <c:pt idx="6">
                  <c:v>35927</c:v>
                </c:pt>
                <c:pt idx="7">
                  <c:v>32901</c:v>
                </c:pt>
                <c:pt idx="8">
                  <c:v>24842</c:v>
                </c:pt>
                <c:pt idx="9">
                  <c:v>17238</c:v>
                </c:pt>
                <c:pt idx="10" formatCode="#,##0">
                  <c:v>17594</c:v>
                </c:pt>
                <c:pt idx="11" formatCode="#,##0">
                  <c:v>15112</c:v>
                </c:pt>
                <c:pt idx="12" formatCode="#,##0">
                  <c:v>14506</c:v>
                </c:pt>
                <c:pt idx="13" formatCode="#,##0">
                  <c:v>12087</c:v>
                </c:pt>
                <c:pt idx="14" formatCode="#,##0">
                  <c:v>14402</c:v>
                </c:pt>
                <c:pt idx="15" formatCode="#,##0">
                  <c:v>9503</c:v>
                </c:pt>
                <c:pt idx="16" formatCode="#,##0">
                  <c:v>5234</c:v>
                </c:pt>
                <c:pt idx="17" formatCode="#,##0">
                  <c:v>48</c:v>
                </c:pt>
                <c:pt idx="18" formatCode="#,##0">
                  <c:v>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FF9-425B-89BE-36FFA94C8F0E}"/>
            </c:ext>
          </c:extLst>
        </c:ser>
        <c:ser>
          <c:idx val="1"/>
          <c:order val="1"/>
          <c:tx>
            <c:strRef>
              <c:f>McLellan!$C$16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McLellan!$A$33:$A$51</c:f>
              <c:numCache>
                <c:formatCode>General</c:formatCod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McLellan!$C$33:$C$51</c:f>
              <c:numCache>
                <c:formatCode>#,##0</c:formatCode>
                <c:ptCount val="19"/>
                <c:pt idx="0">
                  <c:v>14788</c:v>
                </c:pt>
                <c:pt idx="1">
                  <c:v>10266</c:v>
                </c:pt>
                <c:pt idx="2">
                  <c:v>29549</c:v>
                </c:pt>
                <c:pt idx="3">
                  <c:v>20302</c:v>
                </c:pt>
                <c:pt idx="4">
                  <c:v>11239</c:v>
                </c:pt>
                <c:pt idx="5">
                  <c:v>14795</c:v>
                </c:pt>
                <c:pt idx="6">
                  <c:v>17094</c:v>
                </c:pt>
                <c:pt idx="7">
                  <c:v>13013</c:v>
                </c:pt>
                <c:pt idx="8">
                  <c:v>7888</c:v>
                </c:pt>
                <c:pt idx="9">
                  <c:v>4560</c:v>
                </c:pt>
                <c:pt idx="10">
                  <c:v>4693</c:v>
                </c:pt>
                <c:pt idx="11">
                  <c:v>4125</c:v>
                </c:pt>
                <c:pt idx="12">
                  <c:v>2165</c:v>
                </c:pt>
                <c:pt idx="13">
                  <c:v>1871</c:v>
                </c:pt>
                <c:pt idx="14">
                  <c:v>3874</c:v>
                </c:pt>
                <c:pt idx="15">
                  <c:v>961</c:v>
                </c:pt>
                <c:pt idx="16">
                  <c:v>346</c:v>
                </c:pt>
                <c:pt idx="17">
                  <c:v>3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FF9-425B-89BE-36FFA94C8F0E}"/>
            </c:ext>
          </c:extLst>
        </c:ser>
        <c:ser>
          <c:idx val="2"/>
          <c:order val="2"/>
          <c:tx>
            <c:strRef>
              <c:f>McLellan!$D$16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McLellan!$A$33:$A$51</c:f>
              <c:numCache>
                <c:formatCode>General</c:formatCod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McLellan!$D$33:$D$51</c:f>
              <c:numCache>
                <c:formatCode>#,##0</c:formatCode>
                <c:ptCount val="19"/>
                <c:pt idx="0">
                  <c:v>170</c:v>
                </c:pt>
                <c:pt idx="1">
                  <c:v>185</c:v>
                </c:pt>
                <c:pt idx="2">
                  <c:v>17981</c:v>
                </c:pt>
                <c:pt idx="3">
                  <c:v>15313</c:v>
                </c:pt>
                <c:pt idx="4">
                  <c:v>14769</c:v>
                </c:pt>
                <c:pt idx="5">
                  <c:v>23085</c:v>
                </c:pt>
                <c:pt idx="6">
                  <c:v>30272</c:v>
                </c:pt>
                <c:pt idx="7">
                  <c:v>32642</c:v>
                </c:pt>
                <c:pt idx="8">
                  <c:v>35105</c:v>
                </c:pt>
                <c:pt idx="9">
                  <c:v>39137</c:v>
                </c:pt>
                <c:pt idx="10">
                  <c:v>39857</c:v>
                </c:pt>
                <c:pt idx="11">
                  <c:v>44575</c:v>
                </c:pt>
                <c:pt idx="12">
                  <c:v>45150</c:v>
                </c:pt>
                <c:pt idx="13">
                  <c:v>40246</c:v>
                </c:pt>
                <c:pt idx="14">
                  <c:v>42712</c:v>
                </c:pt>
                <c:pt idx="15">
                  <c:v>34215</c:v>
                </c:pt>
                <c:pt idx="16">
                  <c:v>21761</c:v>
                </c:pt>
                <c:pt idx="17">
                  <c:v>3804</c:v>
                </c:pt>
                <c:pt idx="18">
                  <c:v>772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FF9-425B-89BE-36FFA94C8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19808"/>
        <c:axId val="435820200"/>
      </c:lineChart>
      <c:catAx>
        <c:axId val="4358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761949399182241"/>
              <c:y val="0.924906658257204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820200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4455782312925171E-2"/>
              <c:y val="0.2152692177557905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198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47654757441035"/>
          <c:y val="0.18648323527769292"/>
          <c:w val="0.10204090560108559"/>
          <c:h val="0.14393004378833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Lake Trafford Field Water Cut History</a:t>
            </a:r>
          </a:p>
        </c:rich>
      </c:tx>
      <c:layout>
        <c:manualLayout>
          <c:xMode val="edge"/>
          <c:yMode val="edge"/>
          <c:x val="0.2027729636048527"/>
          <c:y val="2.6666666666666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9740034662045"/>
          <c:y val="0.21629660922541843"/>
          <c:w val="0.78942807625649913"/>
          <c:h val="0.5911119663078215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'Lake Trafford'!$A$7:$A$48</c:f>
              <c:numCache>
                <c:formatCode>General</c:formatCode>
                <c:ptCount val="42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</c:numCache>
            </c:numRef>
          </c:cat>
          <c:val>
            <c:numRef>
              <c:f>'Lake Trafford'!$E$7:$E$48</c:f>
              <c:numCache>
                <c:formatCode>0.00%</c:formatCode>
                <c:ptCount val="42"/>
                <c:pt idx="0">
                  <c:v>0.31667250326318808</c:v>
                </c:pt>
                <c:pt idx="1">
                  <c:v>0</c:v>
                </c:pt>
                <c:pt idx="2">
                  <c:v>4.5997016409746391E-3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7.6708507670850768E-3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79-41ED-857A-F5D0B87A3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336616"/>
        <c:axId val="434337008"/>
      </c:lineChart>
      <c:catAx>
        <c:axId val="434336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54592720970537"/>
              <c:y val="0.88444568873335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7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433700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464471403812825E-2"/>
              <c:y val="0.2770375036453776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336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Lake Trafford Field Annual Production</a:t>
            </a:r>
          </a:p>
        </c:rich>
      </c:tx>
      <c:layout>
        <c:manualLayout>
          <c:xMode val="edge"/>
          <c:yMode val="edge"/>
          <c:x val="0.24131962671332749"/>
          <c:y val="2.68987341772151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2928808363858"/>
          <c:y val="0.17246835443037975"/>
          <c:w val="0.84288265896492764"/>
          <c:h val="0.67246835443037978"/>
        </c:manualLayout>
      </c:layout>
      <c:lineChart>
        <c:grouping val="standard"/>
        <c:varyColors val="0"/>
        <c:ser>
          <c:idx val="0"/>
          <c:order val="0"/>
          <c:tx>
            <c:strRef>
              <c:f>'Lake Trafford'!$B$6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'Lake Trafford'!$A$7:$A$48</c:f>
              <c:numCache>
                <c:formatCode>General</c:formatCode>
                <c:ptCount val="42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</c:numCache>
            </c:numRef>
          </c:cat>
          <c:val>
            <c:numRef>
              <c:f>'Lake Trafford'!$B$7:$B$48</c:f>
              <c:numCache>
                <c:formatCode>_(* #,##0_);_(* \(#,##0\);_(* "-"??_);_(@_)</c:formatCode>
                <c:ptCount val="42"/>
                <c:pt idx="0">
                  <c:v>21464</c:v>
                </c:pt>
                <c:pt idx="1">
                  <c:v>25806</c:v>
                </c:pt>
                <c:pt idx="2">
                  <c:v>24021</c:v>
                </c:pt>
                <c:pt idx="3">
                  <c:v>23206</c:v>
                </c:pt>
                <c:pt idx="4">
                  <c:v>16739</c:v>
                </c:pt>
                <c:pt idx="5">
                  <c:v>11590</c:v>
                </c:pt>
                <c:pt idx="6">
                  <c:v>9461</c:v>
                </c:pt>
                <c:pt idx="7">
                  <c:v>5879</c:v>
                </c:pt>
                <c:pt idx="8">
                  <c:v>11421</c:v>
                </c:pt>
                <c:pt idx="9">
                  <c:v>15972</c:v>
                </c:pt>
                <c:pt idx="10">
                  <c:v>13880</c:v>
                </c:pt>
                <c:pt idx="11">
                  <c:v>13224</c:v>
                </c:pt>
                <c:pt idx="12">
                  <c:v>13018</c:v>
                </c:pt>
                <c:pt idx="13">
                  <c:v>12396</c:v>
                </c:pt>
                <c:pt idx="14">
                  <c:v>12369</c:v>
                </c:pt>
                <c:pt idx="15">
                  <c:v>11963</c:v>
                </c:pt>
                <c:pt idx="16">
                  <c:v>11710</c:v>
                </c:pt>
                <c:pt idx="17">
                  <c:v>11095</c:v>
                </c:pt>
                <c:pt idx="18">
                  <c:v>10742</c:v>
                </c:pt>
                <c:pt idx="19">
                  <c:v>1790</c:v>
                </c:pt>
                <c:pt idx="20">
                  <c:v>0.01</c:v>
                </c:pt>
                <c:pt idx="21">
                  <c:v>138</c:v>
                </c:pt>
                <c:pt idx="22">
                  <c:v>157</c:v>
                </c:pt>
                <c:pt idx="23">
                  <c:v>200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 formatCode="#,##0">
                  <c:v>1423</c:v>
                </c:pt>
                <c:pt idx="28" formatCode="#,##0">
                  <c:v>1022</c:v>
                </c:pt>
                <c:pt idx="29" formatCode="#,##0">
                  <c:v>822</c:v>
                </c:pt>
                <c:pt idx="30" formatCode="#,##0">
                  <c:v>1082</c:v>
                </c:pt>
                <c:pt idx="31" formatCode="#,##0">
                  <c:v>501</c:v>
                </c:pt>
                <c:pt idx="32" formatCode="#,##0">
                  <c:v>4295</c:v>
                </c:pt>
                <c:pt idx="33" formatCode="#,##0">
                  <c:v>2682</c:v>
                </c:pt>
                <c:pt idx="34" formatCode="#,##0">
                  <c:v>1221</c:v>
                </c:pt>
                <c:pt idx="35" formatCode="#,##0">
                  <c:v>376</c:v>
                </c:pt>
                <c:pt idx="36" formatCode="#,##0">
                  <c:v>430</c:v>
                </c:pt>
                <c:pt idx="37" formatCode="#,##0">
                  <c:v>458</c:v>
                </c:pt>
                <c:pt idx="38" formatCode="#,##0">
                  <c:v>1047</c:v>
                </c:pt>
                <c:pt idx="39" formatCode="#,##0">
                  <c:v>4089</c:v>
                </c:pt>
                <c:pt idx="40" formatCode="#,##0">
                  <c:v>2415</c:v>
                </c:pt>
                <c:pt idx="41" formatCode="#,##0">
                  <c:v>1702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DF7-4996-A885-657AE99A0D11}"/>
            </c:ext>
          </c:extLst>
        </c:ser>
        <c:ser>
          <c:idx val="1"/>
          <c:order val="1"/>
          <c:tx>
            <c:strRef>
              <c:f>'Lake Trafford'!$C$6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'Lake Trafford'!$A$7:$A$48</c:f>
              <c:numCache>
                <c:formatCode>General</c:formatCode>
                <c:ptCount val="42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</c:numCache>
            </c:numRef>
          </c:cat>
          <c:val>
            <c:numRef>
              <c:f>'Lake Trafford'!$C$7:$C$48</c:f>
              <c:numCache>
                <c:formatCode>#,##0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329</c:v>
                </c:pt>
                <c:pt idx="4">
                  <c:v>192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DF7-4996-A885-657AE99A0D11}"/>
            </c:ext>
          </c:extLst>
        </c:ser>
        <c:ser>
          <c:idx val="2"/>
          <c:order val="2"/>
          <c:tx>
            <c:strRef>
              <c:f>'Lake Trafford'!$D$6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'Lake Trafford'!$A$7:$A$48</c:f>
              <c:numCache>
                <c:formatCode>General</c:formatCode>
                <c:ptCount val="42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</c:numCache>
            </c:numRef>
          </c:cat>
          <c:val>
            <c:numRef>
              <c:f>'Lake Trafford'!$D$7:$D$48</c:f>
              <c:numCache>
                <c:formatCode>#,##0</c:formatCode>
                <c:ptCount val="42"/>
                <c:pt idx="0">
                  <c:v>9947</c:v>
                </c:pt>
                <c:pt idx="1">
                  <c:v>0</c:v>
                </c:pt>
                <c:pt idx="2">
                  <c:v>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DF7-4996-A885-657AE99A0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076144"/>
        <c:axId val="437076536"/>
      </c:lineChart>
      <c:catAx>
        <c:axId val="43707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6458789005541"/>
              <c:y val="0.922468354430379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6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70765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3020833333333334E-2"/>
              <c:y val="0.1772151898734177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07614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631971784776907"/>
          <c:y val="0.19778481012658228"/>
          <c:w val="9.9826480023330388E-2"/>
          <c:h val="0.177215189873417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Pepper Hammock Field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'Pepper Hammock'!$A$15:$A$33</c:f>
              <c:numCache>
                <c:formatCode>General</c:formatCod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'Pepper Hammock'!$E$15:$E$33</c:f>
              <c:numCache>
                <c:formatCode>0.00%</c:formatCode>
                <c:ptCount val="19"/>
                <c:pt idx="0">
                  <c:v>0.82875686470294563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F7-42E9-BC0F-32E1951FA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Pepper Hammock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'Pepper Hammock'!$B$6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'Pepper Hammock'!$A$15:$A$33</c:f>
              <c:numCache>
                <c:formatCode>General</c:formatCod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'Pepper Hammock'!$B$15:$B$33</c:f>
              <c:numCache>
                <c:formatCode>_(* #,##0_);_(* \(#,##0\);_(* "-"??_);_(@_)</c:formatCode>
                <c:ptCount val="19"/>
                <c:pt idx="0">
                  <c:v>343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75-4A7A-94C7-1781B490C296}"/>
            </c:ext>
          </c:extLst>
        </c:ser>
        <c:ser>
          <c:idx val="1"/>
          <c:order val="1"/>
          <c:tx>
            <c:strRef>
              <c:f>'Pepper Hammock'!$C$6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'Pepper Hammock'!$A$15:$A$33</c:f>
              <c:numCache>
                <c:formatCode>General</c:formatCod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'Pepper Hammock'!$C$15:$C$33</c:f>
              <c:numCache>
                <c:formatCode>#,##0</c:formatCode>
                <c:ptCount val="19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75-4A7A-94C7-1781B490C296}"/>
            </c:ext>
          </c:extLst>
        </c:ser>
        <c:ser>
          <c:idx val="2"/>
          <c:order val="2"/>
          <c:tx>
            <c:strRef>
              <c:f>'Pepper Hammock'!$D$6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'Pepper Hammock'!$A$15:$A$33</c:f>
              <c:numCache>
                <c:formatCode>General</c:formatCod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'Pepper Hammock'!$D$15:$D$33</c:f>
              <c:numCache>
                <c:formatCode>#,##0</c:formatCode>
                <c:ptCount val="19"/>
                <c:pt idx="0">
                  <c:v>1660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75-4A7A-94C7-1781B490C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Seminole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Seminole!$B$6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Seminole!$A$10:$A$16</c:f>
              <c:numCache>
                <c:formatCode>General</c:formatCode>
                <c:ptCount val="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</c:numCache>
            </c:numRef>
          </c:cat>
          <c:val>
            <c:numRef>
              <c:f>Seminole!$B$10:$B$16</c:f>
              <c:numCache>
                <c:formatCode>_(* #,##0_);_(* \(#,##0\);_(* "-"??_);_(@_)</c:formatCode>
                <c:ptCount val="7"/>
                <c:pt idx="0">
                  <c:v>1342</c:v>
                </c:pt>
                <c:pt idx="1">
                  <c:v>8005</c:v>
                </c:pt>
                <c:pt idx="2">
                  <c:v>25016</c:v>
                </c:pt>
                <c:pt idx="3">
                  <c:v>24280</c:v>
                </c:pt>
                <c:pt idx="4">
                  <c:v>22290</c:v>
                </c:pt>
                <c:pt idx="5">
                  <c:v>3822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622-4114-97E7-1496A8A1773D}"/>
            </c:ext>
          </c:extLst>
        </c:ser>
        <c:ser>
          <c:idx val="1"/>
          <c:order val="1"/>
          <c:tx>
            <c:strRef>
              <c:f>Seminole!$C$6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Seminole!$A$10:$A$16</c:f>
              <c:numCache>
                <c:formatCode>General</c:formatCode>
                <c:ptCount val="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</c:numCache>
            </c:numRef>
          </c:cat>
          <c:val>
            <c:numRef>
              <c:f>Seminole!$C$10:$C$16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622-4114-97E7-1496A8A1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Sunoco Felda Field Water Cut History</a:t>
            </a:r>
          </a:p>
        </c:rich>
      </c:tx>
      <c:layout>
        <c:manualLayout>
          <c:xMode val="edge"/>
          <c:yMode val="edge"/>
          <c:x val="0.22746419545071608"/>
          <c:y val="2.75974025974025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65627632687448"/>
          <c:y val="0.22402615160352166"/>
          <c:w val="0.80202190395956197"/>
          <c:h val="0.5746757802003381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'Sunoco Felda'!$A$13:$A$36</c:f>
              <c:numCache>
                <c:formatCode>General</c:formatCode>
                <c:ptCount val="2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</c:numCache>
            </c:numRef>
          </c:cat>
          <c:val>
            <c:numRef>
              <c:f>'Sunoco Felda'!$E$13:$E$36</c:f>
              <c:numCache>
                <c:formatCode>0.00%</c:formatCode>
                <c:ptCount val="24"/>
                <c:pt idx="0">
                  <c:v>0.58801047359271608</c:v>
                </c:pt>
                <c:pt idx="1">
                  <c:v>0.66954635654141847</c:v>
                </c:pt>
                <c:pt idx="2">
                  <c:v>0.68100739664109367</c:v>
                </c:pt>
                <c:pt idx="3">
                  <c:v>0.70128361658452831</c:v>
                </c:pt>
                <c:pt idx="4">
                  <c:v>0.75536808810872913</c:v>
                </c:pt>
                <c:pt idx="5">
                  <c:v>0.79087149531029244</c:v>
                </c:pt>
                <c:pt idx="6">
                  <c:v>0.81714672781084896</c:v>
                </c:pt>
                <c:pt idx="7">
                  <c:v>0.85015889817961665</c:v>
                </c:pt>
                <c:pt idx="8">
                  <c:v>0.84863650300473614</c:v>
                </c:pt>
                <c:pt idx="9">
                  <c:v>0.84874364364267696</c:v>
                </c:pt>
                <c:pt idx="10">
                  <c:v>0.87005353503313676</c:v>
                </c:pt>
                <c:pt idx="11">
                  <c:v>0.93903355423506452</c:v>
                </c:pt>
                <c:pt idx="12">
                  <c:v>0.89275459544345659</c:v>
                </c:pt>
                <c:pt idx="13">
                  <c:v>0.89165637560051225</c:v>
                </c:pt>
                <c:pt idx="14">
                  <c:v>0.90834393892785981</c:v>
                </c:pt>
                <c:pt idx="15">
                  <c:v>0.92216539173061984</c:v>
                </c:pt>
                <c:pt idx="16">
                  <c:v>0.925503325226534</c:v>
                </c:pt>
                <c:pt idx="17">
                  <c:v>0.93500128977948338</c:v>
                </c:pt>
                <c:pt idx="18">
                  <c:v>0.92684554846362899</c:v>
                </c:pt>
                <c:pt idx="19">
                  <c:v>0.91710503065149729</c:v>
                </c:pt>
                <c:pt idx="20">
                  <c:v>0.92842854531792607</c:v>
                </c:pt>
                <c:pt idx="21">
                  <c:v>0.94133453735687611</c:v>
                </c:pt>
                <c:pt idx="22">
                  <c:v>0.94226588132980194</c:v>
                </c:pt>
                <c:pt idx="23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D4-4D4E-891D-A8992C83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42072"/>
        <c:axId val="436442464"/>
      </c:lineChart>
      <c:catAx>
        <c:axId val="43644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65374894692498"/>
              <c:y val="0.883117564849848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2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4424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849199663016005E-2"/>
              <c:y val="0.2445670995670995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2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Sunoco Felda Field Annual Production</a:t>
            </a:r>
          </a:p>
        </c:rich>
      </c:tx>
      <c:layout>
        <c:manualLayout>
          <c:xMode val="edge"/>
          <c:yMode val="edge"/>
          <c:x val="0.2443133951137321"/>
          <c:y val="2.7417027417027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55349620893008"/>
          <c:y val="0.1544013719806491"/>
          <c:w val="0.79696714406065716"/>
          <c:h val="0.68254064436305628"/>
        </c:manualLayout>
      </c:layout>
      <c:lineChart>
        <c:grouping val="standard"/>
        <c:varyColors val="0"/>
        <c:ser>
          <c:idx val="0"/>
          <c:order val="0"/>
          <c:tx>
            <c:strRef>
              <c:f>'Sunoco Felda'!$B$6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'Sunoco Felda'!$A$13:$A$36</c:f>
              <c:numCache>
                <c:formatCode>General</c:formatCode>
                <c:ptCount val="2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</c:numCache>
            </c:numRef>
          </c:cat>
          <c:val>
            <c:numRef>
              <c:f>'Sunoco Felda'!$B$13:$B$36</c:f>
              <c:numCache>
                <c:formatCode>#,##0</c:formatCode>
                <c:ptCount val="24"/>
                <c:pt idx="0">
                  <c:v>686335</c:v>
                </c:pt>
                <c:pt idx="1">
                  <c:v>635465</c:v>
                </c:pt>
                <c:pt idx="2">
                  <c:v>579407</c:v>
                </c:pt>
                <c:pt idx="3">
                  <c:v>603336</c:v>
                </c:pt>
                <c:pt idx="4">
                  <c:v>559960</c:v>
                </c:pt>
                <c:pt idx="5">
                  <c:v>552263</c:v>
                </c:pt>
                <c:pt idx="6">
                  <c:v>551772</c:v>
                </c:pt>
                <c:pt idx="7">
                  <c:v>442786</c:v>
                </c:pt>
                <c:pt idx="8">
                  <c:v>329276</c:v>
                </c:pt>
                <c:pt idx="9">
                  <c:v>281924</c:v>
                </c:pt>
                <c:pt idx="10">
                  <c:v>308075</c:v>
                </c:pt>
                <c:pt idx="11">
                  <c:v>220598</c:v>
                </c:pt>
                <c:pt idx="12">
                  <c:v>268251</c:v>
                </c:pt>
                <c:pt idx="13">
                  <c:v>270831</c:v>
                </c:pt>
                <c:pt idx="14">
                  <c:v>227939</c:v>
                </c:pt>
                <c:pt idx="15">
                  <c:v>188532</c:v>
                </c:pt>
                <c:pt idx="16">
                  <c:v>165685</c:v>
                </c:pt>
                <c:pt idx="17">
                  <c:v>136823</c:v>
                </c:pt>
                <c:pt idx="18">
                  <c:v>82636</c:v>
                </c:pt>
                <c:pt idx="19">
                  <c:v>36591</c:v>
                </c:pt>
                <c:pt idx="20">
                  <c:v>28194</c:v>
                </c:pt>
                <c:pt idx="21">
                  <c:v>26766</c:v>
                </c:pt>
                <c:pt idx="22">
                  <c:v>14605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D2-42F3-8C42-814D1FFE364B}"/>
            </c:ext>
          </c:extLst>
        </c:ser>
        <c:ser>
          <c:idx val="1"/>
          <c:order val="1"/>
          <c:tx>
            <c:strRef>
              <c:f>'Sunoco Felda'!$C$6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'Sunoco Felda'!$A$13:$A$36</c:f>
              <c:numCache>
                <c:formatCode>General</c:formatCode>
                <c:ptCount val="2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</c:numCache>
            </c:numRef>
          </c:cat>
          <c:val>
            <c:numRef>
              <c:f>'Sunoco Felda'!$C$13:$C$36</c:f>
              <c:numCache>
                <c:formatCode>#,##0</c:formatCode>
                <c:ptCount val="24"/>
                <c:pt idx="0">
                  <c:v>73553</c:v>
                </c:pt>
                <c:pt idx="1">
                  <c:v>20494</c:v>
                </c:pt>
                <c:pt idx="2">
                  <c:v>37467</c:v>
                </c:pt>
                <c:pt idx="3">
                  <c:v>45111</c:v>
                </c:pt>
                <c:pt idx="4">
                  <c:v>43647</c:v>
                </c:pt>
                <c:pt idx="5">
                  <c:v>43256</c:v>
                </c:pt>
                <c:pt idx="6">
                  <c:v>43137</c:v>
                </c:pt>
                <c:pt idx="7">
                  <c:v>34400</c:v>
                </c:pt>
                <c:pt idx="8">
                  <c:v>25035</c:v>
                </c:pt>
                <c:pt idx="9">
                  <c:v>21511</c:v>
                </c:pt>
                <c:pt idx="10">
                  <c:v>18893</c:v>
                </c:pt>
                <c:pt idx="11">
                  <c:v>21109</c:v>
                </c:pt>
                <c:pt idx="12">
                  <c:v>19183</c:v>
                </c:pt>
                <c:pt idx="13">
                  <c:v>19015</c:v>
                </c:pt>
                <c:pt idx="14">
                  <c:v>16416</c:v>
                </c:pt>
                <c:pt idx="15">
                  <c:v>12253</c:v>
                </c:pt>
                <c:pt idx="16">
                  <c:v>10127</c:v>
                </c:pt>
                <c:pt idx="17">
                  <c:v>9439</c:v>
                </c:pt>
                <c:pt idx="18">
                  <c:v>4513</c:v>
                </c:pt>
                <c:pt idx="19">
                  <c:v>1308</c:v>
                </c:pt>
                <c:pt idx="20">
                  <c:v>178</c:v>
                </c:pt>
                <c:pt idx="21">
                  <c:v>192</c:v>
                </c:pt>
                <c:pt idx="22">
                  <c:v>128</c:v>
                </c:pt>
                <c:pt idx="23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D2-42F3-8C42-814D1FFE364B}"/>
            </c:ext>
          </c:extLst>
        </c:ser>
        <c:ser>
          <c:idx val="2"/>
          <c:order val="2"/>
          <c:tx>
            <c:strRef>
              <c:f>'Sunoco Felda'!$D$6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'Sunoco Felda'!$A$13:$A$36</c:f>
              <c:numCache>
                <c:formatCode>General</c:formatCode>
                <c:ptCount val="24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</c:numCache>
            </c:numRef>
          </c:cat>
          <c:val>
            <c:numRef>
              <c:f>'Sunoco Felda'!$D$13:$D$36</c:f>
              <c:numCache>
                <c:formatCode>#,##0</c:formatCode>
                <c:ptCount val="24"/>
                <c:pt idx="0">
                  <c:v>979569</c:v>
                </c:pt>
                <c:pt idx="1">
                  <c:v>1287543</c:v>
                </c:pt>
                <c:pt idx="2">
                  <c:v>1236958</c:v>
                </c:pt>
                <c:pt idx="3">
                  <c:v>1416426</c:v>
                </c:pt>
                <c:pt idx="4">
                  <c:v>1729030</c:v>
                </c:pt>
                <c:pt idx="5">
                  <c:v>2088520</c:v>
                </c:pt>
                <c:pt idx="6">
                  <c:v>2465795</c:v>
                </c:pt>
                <c:pt idx="7">
                  <c:v>2512251</c:v>
                </c:pt>
                <c:pt idx="8">
                  <c:v>1846123</c:v>
                </c:pt>
                <c:pt idx="9">
                  <c:v>1581958</c:v>
                </c:pt>
                <c:pt idx="10">
                  <c:v>2062709</c:v>
                </c:pt>
                <c:pt idx="11">
                  <c:v>3397753</c:v>
                </c:pt>
                <c:pt idx="12">
                  <c:v>2233031</c:v>
                </c:pt>
                <c:pt idx="13">
                  <c:v>2228910</c:v>
                </c:pt>
                <c:pt idx="14">
                  <c:v>2258956</c:v>
                </c:pt>
                <c:pt idx="15">
                  <c:v>2233681</c:v>
                </c:pt>
                <c:pt idx="16">
                  <c:v>2058374</c:v>
                </c:pt>
                <c:pt idx="17">
                  <c:v>1968188</c:v>
                </c:pt>
                <c:pt idx="18">
                  <c:v>1046974</c:v>
                </c:pt>
                <c:pt idx="19">
                  <c:v>404823</c:v>
                </c:pt>
                <c:pt idx="20">
                  <c:v>365734</c:v>
                </c:pt>
                <c:pt idx="21">
                  <c:v>429482</c:v>
                </c:pt>
                <c:pt idx="22">
                  <c:v>238365</c:v>
                </c:pt>
                <c:pt idx="23">
                  <c:v>7536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D2-42F3-8C42-814D1FFE3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43248"/>
        <c:axId val="436443640"/>
      </c:lineChart>
      <c:catAx>
        <c:axId val="43644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939342881213139"/>
              <c:y val="0.922079285543852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3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64436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164279696714406E-2"/>
              <c:y val="0.171717474709600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4432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04296545914071"/>
          <c:y val="0.20057750356962953"/>
          <c:w val="0.10193765796124687"/>
          <c:h val="0.1702744732665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Blackjack Creek Field Water Cut History</a:t>
            </a:r>
          </a:p>
        </c:rich>
      </c:tx>
      <c:layout>
        <c:manualLayout>
          <c:xMode val="edge"/>
          <c:yMode val="edge"/>
          <c:x val="0.18657946398271411"/>
          <c:y val="2.6573426573426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22267551859926"/>
          <c:y val="0.29790230134280848"/>
          <c:w val="0.76513942193390616"/>
          <c:h val="0.448951355544795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BJC!$A$7:$A$57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BJC!$E$7:$E$57</c:f>
              <c:numCache>
                <c:formatCode>0.00%</c:formatCode>
                <c:ptCount val="51"/>
                <c:pt idx="2">
                  <c:v>0.23880061615074591</c:v>
                </c:pt>
                <c:pt idx="3">
                  <c:v>0</c:v>
                </c:pt>
                <c:pt idx="4">
                  <c:v>1</c:v>
                </c:pt>
                <c:pt idx="5">
                  <c:v>4.8226829981644062E-3</c:v>
                </c:pt>
                <c:pt idx="6">
                  <c:v>1.9796556389940649E-2</c:v>
                </c:pt>
                <c:pt idx="7">
                  <c:v>1.1256884440484173E-2</c:v>
                </c:pt>
                <c:pt idx="8">
                  <c:v>5.1460443816876957E-2</c:v>
                </c:pt>
                <c:pt idx="9">
                  <c:v>8.4106973003333987E-2</c:v>
                </c:pt>
                <c:pt idx="10">
                  <c:v>9.4117724326532676E-2</c:v>
                </c:pt>
                <c:pt idx="11">
                  <c:v>0.13130678010861541</c:v>
                </c:pt>
                <c:pt idx="12">
                  <c:v>0.19624289848053247</c:v>
                </c:pt>
                <c:pt idx="13">
                  <c:v>0.47087413725093513</c:v>
                </c:pt>
                <c:pt idx="14">
                  <c:v>0.72250398543770578</c:v>
                </c:pt>
                <c:pt idx="15">
                  <c:v>0.85655642663953901</c:v>
                </c:pt>
                <c:pt idx="16">
                  <c:v>0.89402554536180756</c:v>
                </c:pt>
                <c:pt idx="17">
                  <c:v>0.91433134584197318</c:v>
                </c:pt>
                <c:pt idx="18">
                  <c:v>0.93112461190351692</c:v>
                </c:pt>
                <c:pt idx="19">
                  <c:v>0.94879080967225515</c:v>
                </c:pt>
                <c:pt idx="20">
                  <c:v>0.95268745747873451</c:v>
                </c:pt>
                <c:pt idx="21">
                  <c:v>0.9552224264861614</c:v>
                </c:pt>
                <c:pt idx="22">
                  <c:v>0.96072937597453545</c:v>
                </c:pt>
                <c:pt idx="23">
                  <c:v>0.95928168774162692</c:v>
                </c:pt>
                <c:pt idx="24">
                  <c:v>0.95996623242071333</c:v>
                </c:pt>
                <c:pt idx="25">
                  <c:v>0.96606042459199659</c:v>
                </c:pt>
                <c:pt idx="26">
                  <c:v>0.96882214700926372</c:v>
                </c:pt>
                <c:pt idx="27">
                  <c:v>0.97105041035065598</c:v>
                </c:pt>
                <c:pt idx="28">
                  <c:v>0.977491621157216</c:v>
                </c:pt>
                <c:pt idx="29">
                  <c:v>0.98033273692942269</c:v>
                </c:pt>
                <c:pt idx="30">
                  <c:v>0.98207911486167165</c:v>
                </c:pt>
                <c:pt idx="31">
                  <c:v>0.98474939886368207</c:v>
                </c:pt>
                <c:pt idx="32">
                  <c:v>0.98157198693441705</c:v>
                </c:pt>
                <c:pt idx="33">
                  <c:v>0</c:v>
                </c:pt>
                <c:pt idx="34">
                  <c:v>0.98555199646614444</c:v>
                </c:pt>
                <c:pt idx="35">
                  <c:v>0.98426935060452192</c:v>
                </c:pt>
                <c:pt idx="36">
                  <c:v>0.9832279578937575</c:v>
                </c:pt>
                <c:pt idx="37">
                  <c:v>0.98387430022785993</c:v>
                </c:pt>
                <c:pt idx="38">
                  <c:v>0.98414502595697984</c:v>
                </c:pt>
                <c:pt idx="39">
                  <c:v>0.98455950632789424</c:v>
                </c:pt>
                <c:pt idx="40">
                  <c:v>0.98324951224058776</c:v>
                </c:pt>
                <c:pt idx="41">
                  <c:v>0.98177015568858739</c:v>
                </c:pt>
                <c:pt idx="42">
                  <c:v>0.98176824234213256</c:v>
                </c:pt>
                <c:pt idx="43">
                  <c:v>0.98269653847089444</c:v>
                </c:pt>
                <c:pt idx="44">
                  <c:v>0.98709332764074431</c:v>
                </c:pt>
                <c:pt idx="45">
                  <c:v>0.98290243497254814</c:v>
                </c:pt>
                <c:pt idx="46">
                  <c:v>0.98221742727939465</c:v>
                </c:pt>
                <c:pt idx="47">
                  <c:v>0.98355820695807317</c:v>
                </c:pt>
                <c:pt idx="48">
                  <c:v>0.98387321445861597</c:v>
                </c:pt>
                <c:pt idx="49">
                  <c:v>0.98229556139956253</c:v>
                </c:pt>
                <c:pt idx="50">
                  <c:v>0.98713506344756907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4A6-402C-85F7-5547A3BF9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060008"/>
        <c:axId val="435060400"/>
      </c:lineChart>
      <c:catAx>
        <c:axId val="435060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7283168163717668"/>
              <c:y val="0.833567020905603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60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060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5.1554828150572829E-2"/>
              <c:y val="0.2858647284474056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60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Sweetwater Creek Field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'Sweetwater Creek'!$A$14:$A$17</c:f>
              <c:numCache>
                <c:formatCode>General</c:formatCode>
                <c:ptCount val="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</c:numCache>
            </c:numRef>
          </c:cat>
          <c:val>
            <c:numRef>
              <c:f>'Sweetwater Creek'!$E$14:$E$17</c:f>
              <c:numCache>
                <c:formatCode>0.00%</c:formatCode>
                <c:ptCount val="4"/>
                <c:pt idx="0">
                  <c:v>0</c:v>
                </c:pt>
                <c:pt idx="1">
                  <c:v>0.11130575394151732</c:v>
                </c:pt>
                <c:pt idx="2">
                  <c:v>0.3012561209282521</c:v>
                </c:pt>
                <c:pt idx="3">
                  <c:v>0.60933726858062787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FE-416C-B36C-98E4E29DB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Sweetwater Creek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'Sweetwater Creek'!$B$6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'Sweetwater Creek'!$A$14:$A$17</c:f>
              <c:numCache>
                <c:formatCode>General</c:formatCode>
                <c:ptCount val="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</c:numCache>
            </c:numRef>
          </c:cat>
          <c:val>
            <c:numRef>
              <c:f>'Sweetwater Creek'!$B$14:$B$17</c:f>
              <c:numCache>
                <c:formatCode>#,##0</c:formatCode>
                <c:ptCount val="4"/>
                <c:pt idx="0">
                  <c:v>2046</c:v>
                </c:pt>
                <c:pt idx="1">
                  <c:v>6595</c:v>
                </c:pt>
                <c:pt idx="2">
                  <c:v>3282</c:v>
                </c:pt>
                <c:pt idx="3">
                  <c:v>1456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72-4787-AC2E-044512E08049}"/>
            </c:ext>
          </c:extLst>
        </c:ser>
        <c:ser>
          <c:idx val="1"/>
          <c:order val="1"/>
          <c:tx>
            <c:strRef>
              <c:f>'Sweetwater Creek'!$C$6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'Sweetwater Creek'!$A$14:$A$17</c:f>
              <c:numCache>
                <c:formatCode>General</c:formatCode>
                <c:ptCount val="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</c:numCache>
            </c:numRef>
          </c:cat>
          <c:val>
            <c:numRef>
              <c:f>'Sweetwater Creek'!$C$14:$C$17</c:f>
              <c:numCache>
                <c:formatCode>#,##0</c:formatCode>
                <c:ptCount val="4"/>
                <c:pt idx="0">
                  <c:v>765</c:v>
                </c:pt>
                <c:pt idx="1">
                  <c:v>5318</c:v>
                </c:pt>
                <c:pt idx="2">
                  <c:v>5656</c:v>
                </c:pt>
                <c:pt idx="3">
                  <c:v>1442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72-4787-AC2E-044512E08049}"/>
            </c:ext>
          </c:extLst>
        </c:ser>
        <c:ser>
          <c:idx val="2"/>
          <c:order val="2"/>
          <c:tx>
            <c:strRef>
              <c:f>'Sweetwater Creek'!$D$6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'Sweetwater Creek'!$A$14:$A$17</c:f>
              <c:numCache>
                <c:formatCode>General</c:formatCode>
                <c:ptCount val="4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</c:numCache>
            </c:numRef>
          </c:cat>
          <c:val>
            <c:numRef>
              <c:f>'Sweetwater Creek'!$D$14:$D$17</c:f>
              <c:numCache>
                <c:formatCode>#,##0</c:formatCode>
                <c:ptCount val="4"/>
                <c:pt idx="0">
                  <c:v>0</c:v>
                </c:pt>
                <c:pt idx="1">
                  <c:v>826</c:v>
                </c:pt>
                <c:pt idx="2">
                  <c:v>1415</c:v>
                </c:pt>
                <c:pt idx="3">
                  <c:v>2271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72-4787-AC2E-044512E08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Townsend Canal Field Water Cut History</a:t>
            </a:r>
          </a:p>
        </c:rich>
      </c:tx>
      <c:layout>
        <c:manualLayout>
          <c:xMode val="edge"/>
          <c:yMode val="edge"/>
          <c:x val="0.23005895043975924"/>
          <c:y val="2.753623188405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95481898320985"/>
          <c:y val="0.21739161202390742"/>
          <c:w val="0.78841374469798287"/>
          <c:h val="0.59565301694550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'Townsend Canal'!$A$19:$A$36</c:f>
              <c:numCache>
                <c:formatCode>General</c:formatCod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'Townsend Canal'!$E$19:$E$36</c:f>
              <c:numCache>
                <c:formatCode>0.00%</c:formatCode>
                <c:ptCount val="18"/>
                <c:pt idx="0">
                  <c:v>0.30325744089446893</c:v>
                </c:pt>
                <c:pt idx="1">
                  <c:v>0.59260622089346293</c:v>
                </c:pt>
                <c:pt idx="2">
                  <c:v>0.68255101799522333</c:v>
                </c:pt>
                <c:pt idx="3">
                  <c:v>0.71902449455020168</c:v>
                </c:pt>
                <c:pt idx="4">
                  <c:v>0.75489348457601324</c:v>
                </c:pt>
                <c:pt idx="5">
                  <c:v>0.80806868537666177</c:v>
                </c:pt>
                <c:pt idx="6">
                  <c:v>0.83746377082343648</c:v>
                </c:pt>
                <c:pt idx="7">
                  <c:v>0.8263228737276016</c:v>
                </c:pt>
                <c:pt idx="8">
                  <c:v>0.82486291880500318</c:v>
                </c:pt>
                <c:pt idx="9">
                  <c:v>0.84932224511075505</c:v>
                </c:pt>
                <c:pt idx="10">
                  <c:v>0.83711440812015081</c:v>
                </c:pt>
                <c:pt idx="11">
                  <c:v>0.87461356274855573</c:v>
                </c:pt>
                <c:pt idx="12">
                  <c:v>0.88316492241068212</c:v>
                </c:pt>
                <c:pt idx="13">
                  <c:v>0.91316420547772303</c:v>
                </c:pt>
                <c:pt idx="14">
                  <c:v>0.91791796080111387</c:v>
                </c:pt>
                <c:pt idx="15">
                  <c:v>0.9239165271892027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900-4497-A94B-9B51C859F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0984"/>
        <c:axId val="435821376"/>
      </c:lineChart>
      <c:catAx>
        <c:axId val="4358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31698147303376"/>
              <c:y val="0.88840701434059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1376"/>
        <c:crosses val="autoZero"/>
        <c:auto val="1"/>
        <c:lblAlgn val="ctr"/>
        <c:lblOffset val="100"/>
        <c:tickMarkSkip val="1"/>
        <c:noMultiLvlLbl val="0"/>
      </c:catAx>
      <c:valAx>
        <c:axId val="43582137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1.6792611251049538E-2"/>
              <c:y val="0.2745893719806763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0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Townsend</a:t>
            </a:r>
            <a:r>
              <a:rPr lang="en-US" baseline="0"/>
              <a:t> Canal</a:t>
            </a:r>
            <a:r>
              <a:rPr lang="en-US"/>
              <a:t> Field Annual Production</a:t>
            </a:r>
          </a:p>
        </c:rich>
      </c:tx>
      <c:layout>
        <c:manualLayout>
          <c:xMode val="edge"/>
          <c:yMode val="edge"/>
          <c:x val="0.28211613346820313"/>
          <c:y val="2.75526742301458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6433002099898"/>
          <c:y val="0.14910858995137763"/>
          <c:w val="0.80940452597322199"/>
          <c:h val="0.67260940032414906"/>
        </c:manualLayout>
      </c:layout>
      <c:lineChart>
        <c:grouping val="standard"/>
        <c:varyColors val="0"/>
        <c:ser>
          <c:idx val="0"/>
          <c:order val="0"/>
          <c:tx>
            <c:strRef>
              <c:f>'Townsend Canal'!$B$6</c:f>
              <c:strCache>
                <c:ptCount val="1"/>
                <c:pt idx="0">
                  <c:v>            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'Townsend Canal'!$A$19:$A$36</c:f>
              <c:numCache>
                <c:formatCode>General</c:formatCod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'Townsend Canal'!$B$19:$B$36</c:f>
              <c:numCache>
                <c:formatCode>_(* #,##0_);_(* \(#,##0\);_(* "-"??_);_(@_)</c:formatCode>
                <c:ptCount val="18"/>
                <c:pt idx="0">
                  <c:v>22309</c:v>
                </c:pt>
                <c:pt idx="1">
                  <c:v>35429</c:v>
                </c:pt>
                <c:pt idx="2">
                  <c:v>67123</c:v>
                </c:pt>
                <c:pt idx="3">
                  <c:v>99866</c:v>
                </c:pt>
                <c:pt idx="4">
                  <c:v>56700</c:v>
                </c:pt>
                <c:pt idx="5">
                  <c:v>47817</c:v>
                </c:pt>
                <c:pt idx="6">
                  <c:v>30451</c:v>
                </c:pt>
                <c:pt idx="7">
                  <c:v>45419</c:v>
                </c:pt>
                <c:pt idx="8">
                  <c:v>35901</c:v>
                </c:pt>
                <c:pt idx="9">
                  <c:v>29624</c:v>
                </c:pt>
                <c:pt idx="10">
                  <c:v>30378</c:v>
                </c:pt>
                <c:pt idx="11">
                  <c:v>16994</c:v>
                </c:pt>
                <c:pt idx="12">
                  <c:v>2590</c:v>
                </c:pt>
                <c:pt idx="13">
                  <c:v>4816</c:v>
                </c:pt>
                <c:pt idx="14" formatCode="#,##0">
                  <c:v>3832</c:v>
                </c:pt>
                <c:pt idx="15" formatCode="#,##0">
                  <c:v>4273</c:v>
                </c:pt>
                <c:pt idx="16" formatCode="#,##0">
                  <c:v>0</c:v>
                </c:pt>
                <c:pt idx="17" formatCode="#,##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38-4863-A13E-9E547889D686}"/>
            </c:ext>
          </c:extLst>
        </c:ser>
        <c:ser>
          <c:idx val="1"/>
          <c:order val="1"/>
          <c:tx>
            <c:strRef>
              <c:f>'Townsend Canal'!$C$6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'Townsend Canal'!$A$19:$A$36</c:f>
              <c:numCache>
                <c:formatCode>General</c:formatCod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'Townsend Canal'!$C$19:$C$36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838-4863-A13E-9E547889D686}"/>
            </c:ext>
          </c:extLst>
        </c:ser>
        <c:ser>
          <c:idx val="2"/>
          <c:order val="2"/>
          <c:tx>
            <c:strRef>
              <c:f>'Townsend Canal'!$D$6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'Townsend Canal'!$A$19:$A$36</c:f>
              <c:numCache>
                <c:formatCode>General</c:formatCod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'Townsend Canal'!$D$19:$D$36</c:f>
              <c:numCache>
                <c:formatCode>#,##0</c:formatCode>
                <c:ptCount val="18"/>
                <c:pt idx="0">
                  <c:v>9710</c:v>
                </c:pt>
                <c:pt idx="1">
                  <c:v>51536</c:v>
                </c:pt>
                <c:pt idx="2">
                  <c:v>144322</c:v>
                </c:pt>
                <c:pt idx="3">
                  <c:v>255560</c:v>
                </c:pt>
                <c:pt idx="4">
                  <c:v>174628</c:v>
                </c:pt>
                <c:pt idx="5">
                  <c:v>201319</c:v>
                </c:pt>
                <c:pt idx="6">
                  <c:v>156898</c:v>
                </c:pt>
                <c:pt idx="7">
                  <c:v>216095</c:v>
                </c:pt>
                <c:pt idx="8">
                  <c:v>169087</c:v>
                </c:pt>
                <c:pt idx="9">
                  <c:v>166981</c:v>
                </c:pt>
                <c:pt idx="10">
                  <c:v>156121</c:v>
                </c:pt>
                <c:pt idx="11">
                  <c:v>118539</c:v>
                </c:pt>
                <c:pt idx="12">
                  <c:v>19578</c:v>
                </c:pt>
                <c:pt idx="13">
                  <c:v>50645</c:v>
                </c:pt>
                <c:pt idx="14">
                  <c:v>42853</c:v>
                </c:pt>
                <c:pt idx="15">
                  <c:v>51889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838-4863-A13E-9E547889D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822160"/>
        <c:axId val="435822552"/>
      </c:lineChart>
      <c:catAx>
        <c:axId val="43582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247735091048134"/>
              <c:y val="0.90599675850891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552"/>
        <c:crosses val="autoZero"/>
        <c:auto val="1"/>
        <c:lblAlgn val="ctr"/>
        <c:lblOffset val="100"/>
        <c:tickMarkSkip val="1"/>
        <c:noMultiLvlLbl val="0"/>
      </c:catAx>
      <c:valAx>
        <c:axId val="435822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2.0151133501259445E-2"/>
              <c:y val="0.147487844408427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8221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45065903286008"/>
          <c:y val="0.19448946515397084"/>
          <c:w val="0.13518060872113913"/>
          <c:h val="0.1815235008103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Blackjack Creek Field Annual Production</a:t>
            </a:r>
          </a:p>
        </c:rich>
      </c:tx>
      <c:layout>
        <c:manualLayout>
          <c:xMode val="edge"/>
          <c:yMode val="edge"/>
          <c:x val="0.25737704918032789"/>
          <c:y val="2.8523489932885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77049180327869"/>
          <c:y val="0.16107382550335569"/>
          <c:w val="0.81065573770491806"/>
          <c:h val="0.67449664429530198"/>
        </c:manualLayout>
      </c:layout>
      <c:lineChart>
        <c:grouping val="standard"/>
        <c:varyColors val="0"/>
        <c:ser>
          <c:idx val="0"/>
          <c:order val="0"/>
          <c:tx>
            <c:strRef>
              <c:f>BJC!$B$6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BJC!$A$9:$A$58</c:f>
              <c:numCache>
                <c:formatCode>General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BJC!$B$9:$B$58</c:f>
              <c:numCache>
                <c:formatCode>_(* #,##0_);_(* \(#,##0\);_(* "-"??_);_(@_)</c:formatCode>
                <c:ptCount val="50"/>
                <c:pt idx="0">
                  <c:v>36074</c:v>
                </c:pt>
                <c:pt idx="1">
                  <c:v>313</c:v>
                </c:pt>
                <c:pt idx="2" formatCode="#,##0">
                  <c:v>0</c:v>
                </c:pt>
                <c:pt idx="3">
                  <c:v>4596936</c:v>
                </c:pt>
                <c:pt idx="4">
                  <c:v>5459247</c:v>
                </c:pt>
                <c:pt idx="5">
                  <c:v>5667962</c:v>
                </c:pt>
                <c:pt idx="6">
                  <c:v>5857725</c:v>
                </c:pt>
                <c:pt idx="7">
                  <c:v>5761034</c:v>
                </c:pt>
                <c:pt idx="8">
                  <c:v>6068865</c:v>
                </c:pt>
                <c:pt idx="9">
                  <c:v>5802624</c:v>
                </c:pt>
                <c:pt idx="10">
                  <c:v>5350349</c:v>
                </c:pt>
                <c:pt idx="11">
                  <c:v>3645928</c:v>
                </c:pt>
                <c:pt idx="12">
                  <c:v>2216417</c:v>
                </c:pt>
                <c:pt idx="13">
                  <c:v>1455467</c:v>
                </c:pt>
                <c:pt idx="14">
                  <c:v>888837</c:v>
                </c:pt>
                <c:pt idx="15">
                  <c:v>695496</c:v>
                </c:pt>
                <c:pt idx="16">
                  <c:v>462464</c:v>
                </c:pt>
                <c:pt idx="17">
                  <c:v>517142</c:v>
                </c:pt>
                <c:pt idx="18">
                  <c:v>500219</c:v>
                </c:pt>
                <c:pt idx="19">
                  <c:v>412269</c:v>
                </c:pt>
                <c:pt idx="20">
                  <c:v>392969</c:v>
                </c:pt>
                <c:pt idx="21">
                  <c:v>360943</c:v>
                </c:pt>
                <c:pt idx="22">
                  <c:v>354722</c:v>
                </c:pt>
                <c:pt idx="23">
                  <c:v>301964</c:v>
                </c:pt>
                <c:pt idx="24" formatCode="#,##0">
                  <c:v>272750</c:v>
                </c:pt>
                <c:pt idx="25" formatCode="#,##0">
                  <c:v>260560</c:v>
                </c:pt>
                <c:pt idx="26" formatCode="#,##0">
                  <c:v>264604</c:v>
                </c:pt>
                <c:pt idx="27" formatCode="#,##0">
                  <c:v>208334</c:v>
                </c:pt>
                <c:pt idx="28" formatCode="#,##0">
                  <c:v>179095</c:v>
                </c:pt>
                <c:pt idx="29" formatCode="#,##0">
                  <c:v>131199</c:v>
                </c:pt>
                <c:pt idx="30" formatCode="#,##0">
                  <c:v>14234</c:v>
                </c:pt>
                <c:pt idx="31" formatCode="#,##0">
                  <c:v>0</c:v>
                </c:pt>
                <c:pt idx="32" formatCode="#,##0">
                  <c:v>46314</c:v>
                </c:pt>
                <c:pt idx="33" formatCode="#,##0">
                  <c:v>86587</c:v>
                </c:pt>
                <c:pt idx="34" formatCode="#,##0">
                  <c:v>103839</c:v>
                </c:pt>
                <c:pt idx="35" formatCode="#,##0">
                  <c:v>93813</c:v>
                </c:pt>
                <c:pt idx="36" formatCode="#,##0">
                  <c:v>88144</c:v>
                </c:pt>
                <c:pt idx="37" formatCode="#,##0">
                  <c:v>69387</c:v>
                </c:pt>
                <c:pt idx="38" formatCode="#,##0">
                  <c:v>88241</c:v>
                </c:pt>
                <c:pt idx="39" formatCode="#,##0">
                  <c:v>98850</c:v>
                </c:pt>
                <c:pt idx="40" formatCode="#,##0">
                  <c:v>82680</c:v>
                </c:pt>
                <c:pt idx="41" formatCode="#,##0">
                  <c:v>88916</c:v>
                </c:pt>
                <c:pt idx="42" formatCode="#,##0">
                  <c:v>72311</c:v>
                </c:pt>
                <c:pt idx="43" formatCode="#,##0">
                  <c:v>83159</c:v>
                </c:pt>
                <c:pt idx="44" formatCode="#,##0">
                  <c:v>71502</c:v>
                </c:pt>
                <c:pt idx="45" formatCode="#,##0">
                  <c:v>73725</c:v>
                </c:pt>
                <c:pt idx="46" formatCode="#,##0">
                  <c:v>63791</c:v>
                </c:pt>
                <c:pt idx="47" formatCode="#,##0">
                  <c:v>51239</c:v>
                </c:pt>
                <c:pt idx="48" formatCode="#,##0">
                  <c:v>21341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D76-4749-8B4D-1F1B7C4F5037}"/>
            </c:ext>
          </c:extLst>
        </c:ser>
        <c:ser>
          <c:idx val="1"/>
          <c:order val="1"/>
          <c:tx>
            <c:strRef>
              <c:f>BJC!$C$6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BJC!$A$9:$A$58</c:f>
              <c:numCache>
                <c:formatCode>General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BJC!$C$9:$C$58</c:f>
              <c:numCache>
                <c:formatCode>#,##0</c:formatCode>
                <c:ptCount val="50"/>
                <c:pt idx="0">
                  <c:v>7719</c:v>
                </c:pt>
                <c:pt idx="1">
                  <c:v>284</c:v>
                </c:pt>
                <c:pt idx="2">
                  <c:v>0</c:v>
                </c:pt>
                <c:pt idx="3">
                  <c:v>4342942</c:v>
                </c:pt>
                <c:pt idx="4">
                  <c:v>4834895</c:v>
                </c:pt>
                <c:pt idx="5">
                  <c:v>5071553</c:v>
                </c:pt>
                <c:pt idx="6">
                  <c:v>5305768</c:v>
                </c:pt>
                <c:pt idx="7">
                  <c:v>4999540</c:v>
                </c:pt>
                <c:pt idx="8">
                  <c:v>5704282</c:v>
                </c:pt>
                <c:pt idx="9">
                  <c:v>5485855</c:v>
                </c:pt>
                <c:pt idx="10">
                  <c:v>4338117</c:v>
                </c:pt>
                <c:pt idx="11">
                  <c:v>3512174</c:v>
                </c:pt>
                <c:pt idx="12">
                  <c:v>2539869</c:v>
                </c:pt>
                <c:pt idx="13">
                  <c:v>1845391</c:v>
                </c:pt>
                <c:pt idx="14">
                  <c:v>1224107</c:v>
                </c:pt>
                <c:pt idx="15">
                  <c:v>1106421</c:v>
                </c:pt>
                <c:pt idx="16">
                  <c:v>740047</c:v>
                </c:pt>
                <c:pt idx="17">
                  <c:v>1016557</c:v>
                </c:pt>
                <c:pt idx="18">
                  <c:v>1126157</c:v>
                </c:pt>
                <c:pt idx="19">
                  <c:v>699844</c:v>
                </c:pt>
                <c:pt idx="20">
                  <c:v>1048697</c:v>
                </c:pt>
                <c:pt idx="21">
                  <c:v>908051</c:v>
                </c:pt>
                <c:pt idx="22">
                  <c:v>814154</c:v>
                </c:pt>
                <c:pt idx="23">
                  <c:v>738079</c:v>
                </c:pt>
                <c:pt idx="24">
                  <c:v>657651</c:v>
                </c:pt>
                <c:pt idx="25">
                  <c:v>628123</c:v>
                </c:pt>
                <c:pt idx="26">
                  <c:v>695709</c:v>
                </c:pt>
                <c:pt idx="27">
                  <c:v>583023</c:v>
                </c:pt>
                <c:pt idx="28">
                  <c:v>514542</c:v>
                </c:pt>
                <c:pt idx="29">
                  <c:v>395459</c:v>
                </c:pt>
                <c:pt idx="30">
                  <c:v>44036</c:v>
                </c:pt>
                <c:pt idx="31">
                  <c:v>0</c:v>
                </c:pt>
                <c:pt idx="32">
                  <c:v>201494</c:v>
                </c:pt>
                <c:pt idx="33">
                  <c:v>244547</c:v>
                </c:pt>
                <c:pt idx="34">
                  <c:v>286176</c:v>
                </c:pt>
                <c:pt idx="35">
                  <c:v>268279</c:v>
                </c:pt>
                <c:pt idx="36">
                  <c:v>268923</c:v>
                </c:pt>
                <c:pt idx="37">
                  <c:v>224098</c:v>
                </c:pt>
                <c:pt idx="38">
                  <c:v>256153</c:v>
                </c:pt>
                <c:pt idx="39">
                  <c:v>276101</c:v>
                </c:pt>
                <c:pt idx="40">
                  <c:v>707335</c:v>
                </c:pt>
                <c:pt idx="41">
                  <c:v>257346</c:v>
                </c:pt>
                <c:pt idx="42">
                  <c:v>228458</c:v>
                </c:pt>
                <c:pt idx="43">
                  <c:v>211960</c:v>
                </c:pt>
                <c:pt idx="44">
                  <c:v>192401</c:v>
                </c:pt>
                <c:pt idx="45">
                  <c:v>201679</c:v>
                </c:pt>
                <c:pt idx="46">
                  <c:v>180809</c:v>
                </c:pt>
                <c:pt idx="47">
                  <c:v>162677</c:v>
                </c:pt>
                <c:pt idx="48">
                  <c:v>64006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D76-4749-8B4D-1F1B7C4F5037}"/>
            </c:ext>
          </c:extLst>
        </c:ser>
        <c:ser>
          <c:idx val="2"/>
          <c:order val="2"/>
          <c:tx>
            <c:strRef>
              <c:f>BJC!$D$6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BJC!$A$9:$A$58</c:f>
              <c:numCache>
                <c:formatCode>General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  <c:pt idx="48">
                  <c:v>2020</c:v>
                </c:pt>
              </c:numCache>
            </c:numRef>
          </c:cat>
          <c:val>
            <c:numRef>
              <c:f>BJC!$D$9:$D$58</c:f>
              <c:numCache>
                <c:formatCode>#,##0</c:formatCode>
                <c:ptCount val="50"/>
                <c:pt idx="0">
                  <c:v>11317</c:v>
                </c:pt>
                <c:pt idx="1">
                  <c:v>0</c:v>
                </c:pt>
                <c:pt idx="2">
                  <c:v>0.01</c:v>
                </c:pt>
                <c:pt idx="3">
                  <c:v>22277</c:v>
                </c:pt>
                <c:pt idx="4">
                  <c:v>110257</c:v>
                </c:pt>
                <c:pt idx="5">
                  <c:v>64530</c:v>
                </c:pt>
                <c:pt idx="6">
                  <c:v>317795</c:v>
                </c:pt>
                <c:pt idx="7">
                  <c:v>529039</c:v>
                </c:pt>
                <c:pt idx="8">
                  <c:v>630532</c:v>
                </c:pt>
                <c:pt idx="9">
                  <c:v>877092</c:v>
                </c:pt>
                <c:pt idx="10">
                  <c:v>1306325</c:v>
                </c:pt>
                <c:pt idx="11">
                  <c:v>3244546</c:v>
                </c:pt>
                <c:pt idx="12">
                  <c:v>5770786</c:v>
                </c:pt>
                <c:pt idx="13">
                  <c:v>8691150</c:v>
                </c:pt>
                <c:pt idx="14">
                  <c:v>7498439</c:v>
                </c:pt>
                <c:pt idx="15">
                  <c:v>7422946</c:v>
                </c:pt>
                <c:pt idx="16">
                  <c:v>6252039</c:v>
                </c:pt>
                <c:pt idx="17">
                  <c:v>9581475</c:v>
                </c:pt>
                <c:pt idx="18">
                  <c:v>10072432</c:v>
                </c:pt>
                <c:pt idx="19">
                  <c:v>8794773</c:v>
                </c:pt>
                <c:pt idx="20">
                  <c:v>9613722</c:v>
                </c:pt>
                <c:pt idx="21">
                  <c:v>8503447</c:v>
                </c:pt>
                <c:pt idx="22">
                  <c:v>8505848</c:v>
                </c:pt>
                <c:pt idx="23">
                  <c:v>8595142</c:v>
                </c:pt>
                <c:pt idx="24">
                  <c:v>8475447</c:v>
                </c:pt>
                <c:pt idx="25">
                  <c:v>8739913</c:v>
                </c:pt>
                <c:pt idx="26">
                  <c:v>11491196</c:v>
                </c:pt>
                <c:pt idx="27">
                  <c:v>10384599</c:v>
                </c:pt>
                <c:pt idx="28">
                  <c:v>9814552</c:v>
                </c:pt>
                <c:pt idx="29">
                  <c:v>8471675</c:v>
                </c:pt>
                <c:pt idx="30">
                  <c:v>758177</c:v>
                </c:pt>
                <c:pt idx="31">
                  <c:v>0</c:v>
                </c:pt>
                <c:pt idx="32">
                  <c:v>3159250</c:v>
                </c:pt>
                <c:pt idx="33">
                  <c:v>5417763</c:v>
                </c:pt>
                <c:pt idx="34">
                  <c:v>6087357</c:v>
                </c:pt>
                <c:pt idx="35">
                  <c:v>5723795</c:v>
                </c:pt>
                <c:pt idx="36">
                  <c:v>5471247</c:v>
                </c:pt>
                <c:pt idx="37">
                  <c:v>4424446</c:v>
                </c:pt>
                <c:pt idx="38">
                  <c:v>5179725</c:v>
                </c:pt>
                <c:pt idx="39">
                  <c:v>5323577</c:v>
                </c:pt>
                <c:pt idx="40">
                  <c:v>4452264</c:v>
                </c:pt>
                <c:pt idx="41">
                  <c:v>5049709</c:v>
                </c:pt>
                <c:pt idx="42">
                  <c:v>5530295</c:v>
                </c:pt>
                <c:pt idx="43">
                  <c:v>4780633</c:v>
                </c:pt>
                <c:pt idx="44">
                  <c:v>3949401</c:v>
                </c:pt>
                <c:pt idx="45">
                  <c:v>4410275</c:v>
                </c:pt>
                <c:pt idx="46">
                  <c:v>3891802</c:v>
                </c:pt>
                <c:pt idx="47">
                  <c:v>2842894</c:v>
                </c:pt>
                <c:pt idx="48">
                  <c:v>1637509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D76-4749-8B4D-1F1B7C4F5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059616"/>
        <c:axId val="435061184"/>
      </c:lineChart>
      <c:catAx>
        <c:axId val="43505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327868852459017"/>
              <c:y val="0.919463087248322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6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50611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3934426229508197E-2"/>
              <c:y val="0.1644295302013422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596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36065573770492"/>
          <c:y val="0.44295302013422821"/>
          <c:w val="9.262295081967209E-2"/>
          <c:h val="0.17281879194630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Corkscrew Field Water Cut History</a:t>
            </a:r>
          </a:p>
        </c:rich>
      </c:tx>
      <c:layout>
        <c:manualLayout>
          <c:xMode val="edge"/>
          <c:yMode val="edge"/>
          <c:x val="0.26279284698920274"/>
          <c:y val="2.8933092224231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2027757085692"/>
          <c:y val="0.21338174356293757"/>
          <c:w val="0.82046869091021513"/>
          <c:h val="0.5858956348677268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Corkscrew!$A$22:$A$57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Corkscrew!$E$22:$E$57</c:f>
              <c:numCache>
                <c:formatCode>0.00%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3.3294424317933023E-2</c:v>
                </c:pt>
                <c:pt idx="4">
                  <c:v>0.23731230542240545</c:v>
                </c:pt>
                <c:pt idx="5">
                  <c:v>0.31693512634845572</c:v>
                </c:pt>
                <c:pt idx="6">
                  <c:v>0.35387613103592441</c:v>
                </c:pt>
                <c:pt idx="7">
                  <c:v>0.3886252485233721</c:v>
                </c:pt>
                <c:pt idx="8">
                  <c:v>0.47665063564851062</c:v>
                </c:pt>
                <c:pt idx="9">
                  <c:v>0.52201311485575208</c:v>
                </c:pt>
                <c:pt idx="10">
                  <c:v>0.55888711081164544</c:v>
                </c:pt>
                <c:pt idx="11">
                  <c:v>0.58050055386319577</c:v>
                </c:pt>
                <c:pt idx="12">
                  <c:v>0.54234573190038926</c:v>
                </c:pt>
                <c:pt idx="13">
                  <c:v>0.47235886935942778</c:v>
                </c:pt>
                <c:pt idx="14">
                  <c:v>0.49677750273187482</c:v>
                </c:pt>
                <c:pt idx="15">
                  <c:v>0.61327839941620044</c:v>
                </c:pt>
                <c:pt idx="16">
                  <c:v>0.60603599765695726</c:v>
                </c:pt>
                <c:pt idx="17">
                  <c:v>0.66501431716476966</c:v>
                </c:pt>
                <c:pt idx="18">
                  <c:v>0.68331084492934779</c:v>
                </c:pt>
                <c:pt idx="19">
                  <c:v>0.71390845918829571</c:v>
                </c:pt>
                <c:pt idx="20">
                  <c:v>0.6931297865614261</c:v>
                </c:pt>
                <c:pt idx="21">
                  <c:v>0.69499518069791788</c:v>
                </c:pt>
                <c:pt idx="22">
                  <c:v>0.65717554504319209</c:v>
                </c:pt>
                <c:pt idx="23">
                  <c:v>0.76504644091798912</c:v>
                </c:pt>
                <c:pt idx="24">
                  <c:v>0.59319722944352538</c:v>
                </c:pt>
                <c:pt idx="25">
                  <c:v>0.71536765751671172</c:v>
                </c:pt>
                <c:pt idx="26">
                  <c:v>0.65930848591876567</c:v>
                </c:pt>
                <c:pt idx="27">
                  <c:v>0.76757059023109109</c:v>
                </c:pt>
                <c:pt idx="28">
                  <c:v>0.80924216423731454</c:v>
                </c:pt>
                <c:pt idx="29">
                  <c:v>0.80461130214221699</c:v>
                </c:pt>
                <c:pt idx="30">
                  <c:v>0.54038370232296407</c:v>
                </c:pt>
                <c:pt idx="31">
                  <c:v>0.55884231923337524</c:v>
                </c:pt>
                <c:pt idx="32">
                  <c:v>0.53975164685394106</c:v>
                </c:pt>
                <c:pt idx="33">
                  <c:v>0.54225224243744785</c:v>
                </c:pt>
                <c:pt idx="34">
                  <c:v>0.5959213579191599</c:v>
                </c:pt>
                <c:pt idx="35">
                  <c:v>0.57345903423911926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D0A-452F-8F13-B59CF58B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2544"/>
        <c:axId val="436392936"/>
      </c:lineChart>
      <c:catAx>
        <c:axId val="43639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553364615501154"/>
              <c:y val="0.882460072237805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2936"/>
        <c:crosses val="autoZero"/>
        <c:auto val="1"/>
        <c:lblAlgn val="ctr"/>
        <c:lblOffset val="100"/>
        <c:tickMarkSkip val="1"/>
        <c:noMultiLvlLbl val="0"/>
      </c:catAx>
      <c:valAx>
        <c:axId val="4363929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8.673003310918902E-3"/>
              <c:y val="0.2493911045929385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Corkscrew Field Annual Production</a:t>
            </a:r>
          </a:p>
        </c:rich>
      </c:tx>
      <c:layout>
        <c:manualLayout>
          <c:xMode val="edge"/>
          <c:yMode val="edge"/>
          <c:x val="0.25871080139372821"/>
          <c:y val="2.65957446808510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86062717770034"/>
          <c:y val="0.15026595744680851"/>
          <c:w val="0.81620209059233451"/>
          <c:h val="0.71276595744680848"/>
        </c:manualLayout>
      </c:layout>
      <c:lineChart>
        <c:grouping val="standard"/>
        <c:varyColors val="0"/>
        <c:ser>
          <c:idx val="0"/>
          <c:order val="0"/>
          <c:tx>
            <c:strRef>
              <c:f>Corkscrew!$B$6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Corkscrew!$A$22:$A$57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Corkscrew!$B$22:$B$57</c:f>
              <c:numCache>
                <c:formatCode>_(* #,##0_);_(* \(#,##0\);_(* "-"??_);_(@_)</c:formatCode>
                <c:ptCount val="36"/>
                <c:pt idx="0">
                  <c:v>9472</c:v>
                </c:pt>
                <c:pt idx="1">
                  <c:v>73578</c:v>
                </c:pt>
                <c:pt idx="2">
                  <c:v>173537</c:v>
                </c:pt>
                <c:pt idx="3">
                  <c:v>159838</c:v>
                </c:pt>
                <c:pt idx="4">
                  <c:v>108037</c:v>
                </c:pt>
                <c:pt idx="5">
                  <c:v>92446</c:v>
                </c:pt>
                <c:pt idx="6">
                  <c:v>86547</c:v>
                </c:pt>
                <c:pt idx="7">
                  <c:v>84256</c:v>
                </c:pt>
                <c:pt idx="8">
                  <c:v>70189</c:v>
                </c:pt>
                <c:pt idx="9">
                  <c:v>61667</c:v>
                </c:pt>
                <c:pt idx="10">
                  <c:v>47136</c:v>
                </c:pt>
                <c:pt idx="11" formatCode="#,##0">
                  <c:v>48474</c:v>
                </c:pt>
                <c:pt idx="12" formatCode="#,##0">
                  <c:v>49142</c:v>
                </c:pt>
                <c:pt idx="13" formatCode="#,##0">
                  <c:v>19843</c:v>
                </c:pt>
                <c:pt idx="14" formatCode="#,##0">
                  <c:v>22565</c:v>
                </c:pt>
                <c:pt idx="15" formatCode="#,##0">
                  <c:v>50874</c:v>
                </c:pt>
                <c:pt idx="16" formatCode="#,##0">
                  <c:v>59186</c:v>
                </c:pt>
                <c:pt idx="17" formatCode="#,##0">
                  <c:v>46561</c:v>
                </c:pt>
                <c:pt idx="18" formatCode="#,##0">
                  <c:v>38257</c:v>
                </c:pt>
                <c:pt idx="19" formatCode="#,##0">
                  <c:v>29684</c:v>
                </c:pt>
                <c:pt idx="20" formatCode="#,##0">
                  <c:v>30092</c:v>
                </c:pt>
                <c:pt idx="21" formatCode="#,##0">
                  <c:v>29429</c:v>
                </c:pt>
                <c:pt idx="22" formatCode="#,##0">
                  <c:v>26669</c:v>
                </c:pt>
                <c:pt idx="23" formatCode="#,##0">
                  <c:v>16923</c:v>
                </c:pt>
                <c:pt idx="24" formatCode="#,##0">
                  <c:v>22377</c:v>
                </c:pt>
                <c:pt idx="25" formatCode="#,##0">
                  <c:v>40025</c:v>
                </c:pt>
                <c:pt idx="26" formatCode="#,##0">
                  <c:v>36655</c:v>
                </c:pt>
                <c:pt idx="27" formatCode="#,##0">
                  <c:v>36993</c:v>
                </c:pt>
                <c:pt idx="28" formatCode="#,##0">
                  <c:v>28124</c:v>
                </c:pt>
                <c:pt idx="29" formatCode="#,##0">
                  <c:v>33355</c:v>
                </c:pt>
                <c:pt idx="30" formatCode="#,##0">
                  <c:v>26137</c:v>
                </c:pt>
                <c:pt idx="31" formatCode="#,##0">
                  <c:v>22788</c:v>
                </c:pt>
                <c:pt idx="32" formatCode="#,##0">
                  <c:v>24314</c:v>
                </c:pt>
                <c:pt idx="33" formatCode="#,##0">
                  <c:v>25210</c:v>
                </c:pt>
                <c:pt idx="34" formatCode="#,##0">
                  <c:v>23163</c:v>
                </c:pt>
                <c:pt idx="35" formatCode="#,##0">
                  <c:v>20767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E5-4E6F-8D47-72277FCCAB22}"/>
            </c:ext>
          </c:extLst>
        </c:ser>
        <c:ser>
          <c:idx val="1"/>
          <c:order val="1"/>
          <c:tx>
            <c:strRef>
              <c:f>Corkscrew!$C$6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Corkscrew!$A$22:$A$57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Corkscrew!$C$22:$C$57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298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526</c:v>
                </c:pt>
                <c:pt idx="25">
                  <c:v>0</c:v>
                </c:pt>
                <c:pt idx="26">
                  <c:v>2164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E5-4E6F-8D47-72277FCCAB22}"/>
            </c:ext>
          </c:extLst>
        </c:ser>
        <c:ser>
          <c:idx val="2"/>
          <c:order val="2"/>
          <c:tx>
            <c:strRef>
              <c:f>Corkscrew!$D$6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Corkscrew!$A$22:$A$57</c:f>
              <c:numCache>
                <c:formatCode>General</c:formatCode>
                <c:ptCount val="3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</c:numCache>
            </c:numRef>
          </c:cat>
          <c:val>
            <c:numRef>
              <c:f>Corkscrew!$D$22:$D$57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5505</c:v>
                </c:pt>
                <c:pt idx="4">
                  <c:v>33616</c:v>
                </c:pt>
                <c:pt idx="5">
                  <c:v>42894</c:v>
                </c:pt>
                <c:pt idx="6">
                  <c:v>47401</c:v>
                </c:pt>
                <c:pt idx="7">
                  <c:v>53558</c:v>
                </c:pt>
                <c:pt idx="8">
                  <c:v>63926</c:v>
                </c:pt>
                <c:pt idx="9">
                  <c:v>67347</c:v>
                </c:pt>
                <c:pt idx="10">
                  <c:v>59721</c:v>
                </c:pt>
                <c:pt idx="11">
                  <c:v>67078</c:v>
                </c:pt>
                <c:pt idx="12">
                  <c:v>58236</c:v>
                </c:pt>
                <c:pt idx="13">
                  <c:v>17764</c:v>
                </c:pt>
                <c:pt idx="14">
                  <c:v>22276</c:v>
                </c:pt>
                <c:pt idx="15">
                  <c:v>80678</c:v>
                </c:pt>
                <c:pt idx="16">
                  <c:v>91046</c:v>
                </c:pt>
                <c:pt idx="17">
                  <c:v>92433</c:v>
                </c:pt>
                <c:pt idx="18">
                  <c:v>82546</c:v>
                </c:pt>
                <c:pt idx="19">
                  <c:v>74073</c:v>
                </c:pt>
                <c:pt idx="20">
                  <c:v>67969</c:v>
                </c:pt>
                <c:pt idx="21">
                  <c:v>67058</c:v>
                </c:pt>
                <c:pt idx="22">
                  <c:v>51123</c:v>
                </c:pt>
                <c:pt idx="23">
                  <c:v>55104</c:v>
                </c:pt>
                <c:pt idx="24">
                  <c:v>32630</c:v>
                </c:pt>
                <c:pt idx="25">
                  <c:v>100595</c:v>
                </c:pt>
                <c:pt idx="26">
                  <c:v>70935</c:v>
                </c:pt>
                <c:pt idx="27">
                  <c:v>122165</c:v>
                </c:pt>
                <c:pt idx="28">
                  <c:v>119309</c:v>
                </c:pt>
                <c:pt idx="29">
                  <c:v>137356</c:v>
                </c:pt>
                <c:pt idx="30">
                  <c:v>30730</c:v>
                </c:pt>
                <c:pt idx="31">
                  <c:v>28867</c:v>
                </c:pt>
                <c:pt idx="32">
                  <c:v>28514</c:v>
                </c:pt>
                <c:pt idx="33">
                  <c:v>29864</c:v>
                </c:pt>
                <c:pt idx="34">
                  <c:v>34160</c:v>
                </c:pt>
                <c:pt idx="35">
                  <c:v>27920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E5-4E6F-8D47-72277FCCA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393720"/>
        <c:axId val="436394112"/>
      </c:lineChart>
      <c:catAx>
        <c:axId val="43639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878048780487809"/>
              <c:y val="0.92952127659574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4112"/>
        <c:crosses val="autoZero"/>
        <c:auto val="1"/>
        <c:lblAlgn val="ctr"/>
        <c:lblOffset val="100"/>
        <c:tickMarkSkip val="1"/>
        <c:noMultiLvlLbl val="0"/>
      </c:catAx>
      <c:valAx>
        <c:axId val="436394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2074468085106382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3937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222996515679444"/>
          <c:y val="0.25265957446808512"/>
          <c:w val="0.10452961672473865"/>
          <c:h val="0.15292553191489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5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Jay Field Water Cut History</a:t>
            </a:r>
          </a:p>
        </c:rich>
      </c:tx>
      <c:layout>
        <c:manualLayout>
          <c:xMode val="edge"/>
          <c:yMode val="edge"/>
          <c:x val="0.28259050040948414"/>
          <c:y val="2.7067669172932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676044764198"/>
          <c:y val="0.14285714285714285"/>
          <c:w val="0.82758654675777421"/>
          <c:h val="0.67518796992481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Jay!$A$7:$A$57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Jay!$E$7:$E$57</c:f>
              <c:numCache>
                <c:formatCode>0.00%</c:formatCode>
                <c:ptCount val="51"/>
                <c:pt idx="0">
                  <c:v>3.3615901783104357E-3</c:v>
                </c:pt>
                <c:pt idx="1">
                  <c:v>0</c:v>
                </c:pt>
                <c:pt idx="2">
                  <c:v>2.1894624550369383E-3</c:v>
                </c:pt>
                <c:pt idx="3">
                  <c:v>1.4919019166183829E-2</c:v>
                </c:pt>
                <c:pt idx="4">
                  <c:v>1.1421307320926806E-2</c:v>
                </c:pt>
                <c:pt idx="5">
                  <c:v>1.4912356280039177E-2</c:v>
                </c:pt>
                <c:pt idx="6">
                  <c:v>4.3513468769469536E-2</c:v>
                </c:pt>
                <c:pt idx="7">
                  <c:v>0.10420981707874523</c:v>
                </c:pt>
                <c:pt idx="8">
                  <c:v>0.131669207527982</c:v>
                </c:pt>
                <c:pt idx="9">
                  <c:v>0.15171078274244656</c:v>
                </c:pt>
                <c:pt idx="10">
                  <c:v>0.22684638574582353</c:v>
                </c:pt>
                <c:pt idx="11">
                  <c:v>0.4073217471138838</c:v>
                </c:pt>
                <c:pt idx="12">
                  <c:v>0.62720482443027936</c:v>
                </c:pt>
                <c:pt idx="13">
                  <c:v>0.73490098972721341</c:v>
                </c:pt>
                <c:pt idx="14">
                  <c:v>0.84884831595461785</c:v>
                </c:pt>
                <c:pt idx="15">
                  <c:v>0.89404573448386071</c:v>
                </c:pt>
                <c:pt idx="16">
                  <c:v>0.89000118514240423</c:v>
                </c:pt>
                <c:pt idx="17">
                  <c:v>0.91697323077060722</c:v>
                </c:pt>
                <c:pt idx="18">
                  <c:v>0.90687119371675207</c:v>
                </c:pt>
                <c:pt idx="19">
                  <c:v>0.91443685980986045</c:v>
                </c:pt>
                <c:pt idx="20">
                  <c:v>0.92023539367757246</c:v>
                </c:pt>
                <c:pt idx="21">
                  <c:v>0.93644307005644833</c:v>
                </c:pt>
                <c:pt idx="22">
                  <c:v>0.93380845634134602</c:v>
                </c:pt>
                <c:pt idx="23">
                  <c:v>0.93633850385618111</c:v>
                </c:pt>
                <c:pt idx="24">
                  <c:v>0.92992867436587079</c:v>
                </c:pt>
                <c:pt idx="25">
                  <c:v>0.94159232472055077</c:v>
                </c:pt>
                <c:pt idx="26">
                  <c:v>0.94623765205628774</c:v>
                </c:pt>
                <c:pt idx="27">
                  <c:v>0.94983175952390275</c:v>
                </c:pt>
                <c:pt idx="28">
                  <c:v>0.95502162701582294</c:v>
                </c:pt>
                <c:pt idx="29">
                  <c:v>0.95254343279524911</c:v>
                </c:pt>
                <c:pt idx="30">
                  <c:v>0.9463523395746456</c:v>
                </c:pt>
                <c:pt idx="31">
                  <c:v>0.95008078259273465</c:v>
                </c:pt>
                <c:pt idx="32">
                  <c:v>0.9544500102271064</c:v>
                </c:pt>
                <c:pt idx="33">
                  <c:v>0.95155511379920399</c:v>
                </c:pt>
                <c:pt idx="34">
                  <c:v>0.95268357141572979</c:v>
                </c:pt>
                <c:pt idx="35">
                  <c:v>0.95937591952639711</c:v>
                </c:pt>
                <c:pt idx="36">
                  <c:v>0.96693408514389445</c:v>
                </c:pt>
                <c:pt idx="37">
                  <c:v>0.96963759893489954</c:v>
                </c:pt>
                <c:pt idx="38">
                  <c:v>0.96401301626737701</c:v>
                </c:pt>
                <c:pt idx="39">
                  <c:v>0.96002896684905048</c:v>
                </c:pt>
                <c:pt idx="40">
                  <c:v>0.97396537299254549</c:v>
                </c:pt>
                <c:pt idx="41">
                  <c:v>0.97424044119044073</c:v>
                </c:pt>
                <c:pt idx="42">
                  <c:v>0.97255155114703606</c:v>
                </c:pt>
                <c:pt idx="43">
                  <c:v>0.96798285281958907</c:v>
                </c:pt>
                <c:pt idx="44">
                  <c:v>0.96763764592073509</c:v>
                </c:pt>
                <c:pt idx="45">
                  <c:v>0.96813586968170517</c:v>
                </c:pt>
                <c:pt idx="46">
                  <c:v>0.96819247796171581</c:v>
                </c:pt>
                <c:pt idx="47">
                  <c:v>0.96897206338303521</c:v>
                </c:pt>
                <c:pt idx="48">
                  <c:v>0.96908249595866136</c:v>
                </c:pt>
                <c:pt idx="49">
                  <c:v>0.97029678111976403</c:v>
                </c:pt>
                <c:pt idx="50">
                  <c:v>0.97054377434707473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DC-4526-87B1-5930AEC21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6008"/>
        <c:axId val="433806400"/>
      </c:lineChart>
      <c:catAx>
        <c:axId val="43380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920127414687125"/>
              <c:y val="0.8962406015037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64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Water % Per Barrel of Produced Liquids</a:t>
                </a:r>
              </a:p>
            </c:rich>
          </c:tx>
          <c:layout>
            <c:manualLayout>
              <c:xMode val="edge"/>
              <c:yMode val="edge"/>
              <c:x val="4.2052144659377629E-3"/>
              <c:y val="0.261654135338345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78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Jay Field Annual Production</a:t>
            </a:r>
          </a:p>
        </c:rich>
      </c:tx>
      <c:layout>
        <c:manualLayout>
          <c:xMode val="edge"/>
          <c:yMode val="edge"/>
          <c:x val="0.31539117324379873"/>
          <c:y val="2.7993779160186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41386390786961"/>
          <c:y val="7.7760556716985743E-2"/>
          <c:w val="0.81749402789487458"/>
          <c:h val="0.81804105666269"/>
        </c:manualLayout>
      </c:layout>
      <c:lineChart>
        <c:grouping val="standard"/>
        <c:varyColors val="0"/>
        <c:ser>
          <c:idx val="0"/>
          <c:order val="0"/>
          <c:tx>
            <c:strRef>
              <c:f>Jay!$B$6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Jay!$A$7:$A$57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Jay!$B$7:$B$57</c:f>
              <c:numCache>
                <c:formatCode>#,##0</c:formatCode>
                <c:ptCount val="51"/>
                <c:pt idx="0">
                  <c:v>6819</c:v>
                </c:pt>
                <c:pt idx="1">
                  <c:v>687080</c:v>
                </c:pt>
                <c:pt idx="2">
                  <c:v>12062344</c:v>
                </c:pt>
                <c:pt idx="3">
                  <c:v>27894547</c:v>
                </c:pt>
                <c:pt idx="4">
                  <c:v>31574636</c:v>
                </c:pt>
                <c:pt idx="5">
                  <c:v>31693209</c:v>
                </c:pt>
                <c:pt idx="6">
                  <c:v>33561648</c:v>
                </c:pt>
                <c:pt idx="7">
                  <c:v>35225341</c:v>
                </c:pt>
                <c:pt idx="8">
                  <c:v>36087305</c:v>
                </c:pt>
                <c:pt idx="9">
                  <c:v>36089373</c:v>
                </c:pt>
                <c:pt idx="10">
                  <c:v>31914848</c:v>
                </c:pt>
                <c:pt idx="11">
                  <c:v>24972497</c:v>
                </c:pt>
                <c:pt idx="12">
                  <c:v>16750425</c:v>
                </c:pt>
                <c:pt idx="13">
                  <c:v>12530827</c:v>
                </c:pt>
                <c:pt idx="14">
                  <c:v>8769649</c:v>
                </c:pt>
                <c:pt idx="15">
                  <c:v>6358259</c:v>
                </c:pt>
                <c:pt idx="16">
                  <c:v>5518771</c:v>
                </c:pt>
                <c:pt idx="17">
                  <c:v>4676964</c:v>
                </c:pt>
                <c:pt idx="18">
                  <c:v>4729067</c:v>
                </c:pt>
                <c:pt idx="19">
                  <c:v>4814354</c:v>
                </c:pt>
                <c:pt idx="20">
                  <c:v>3645049</c:v>
                </c:pt>
                <c:pt idx="21">
                  <c:v>2947539</c:v>
                </c:pt>
                <c:pt idx="22">
                  <c:v>3818658</c:v>
                </c:pt>
                <c:pt idx="23">
                  <c:v>3954826</c:v>
                </c:pt>
                <c:pt idx="24">
                  <c:v>4159336</c:v>
                </c:pt>
                <c:pt idx="25">
                  <c:v>3810967</c:v>
                </c:pt>
                <c:pt idx="26">
                  <c:v>3895660</c:v>
                </c:pt>
                <c:pt idx="27">
                  <c:v>3759700</c:v>
                </c:pt>
                <c:pt idx="28">
                  <c:v>3592132</c:v>
                </c:pt>
                <c:pt idx="29">
                  <c:v>3540332</c:v>
                </c:pt>
                <c:pt idx="30">
                  <c:v>3385659</c:v>
                </c:pt>
                <c:pt idx="31">
                  <c:v>3106905</c:v>
                </c:pt>
                <c:pt idx="32">
                  <c:v>2466319</c:v>
                </c:pt>
                <c:pt idx="33">
                  <c:v>2230230</c:v>
                </c:pt>
                <c:pt idx="34">
                  <c:v>1947583</c:v>
                </c:pt>
                <c:pt idx="35">
                  <c:v>1632289</c:v>
                </c:pt>
                <c:pt idx="36">
                  <c:v>1402653</c:v>
                </c:pt>
                <c:pt idx="37">
                  <c:v>1244895</c:v>
                </c:pt>
                <c:pt idx="38">
                  <c:v>1143918</c:v>
                </c:pt>
                <c:pt idx="39">
                  <c:v>12419</c:v>
                </c:pt>
                <c:pt idx="40">
                  <c:v>913841</c:v>
                </c:pt>
                <c:pt idx="41">
                  <c:v>1103626</c:v>
                </c:pt>
                <c:pt idx="42">
                  <c:v>1219898</c:v>
                </c:pt>
                <c:pt idx="43">
                  <c:v>1340826</c:v>
                </c:pt>
                <c:pt idx="44">
                  <c:v>1462733</c:v>
                </c:pt>
                <c:pt idx="45">
                  <c:v>1477713</c:v>
                </c:pt>
                <c:pt idx="46">
                  <c:v>1394924</c:v>
                </c:pt>
                <c:pt idx="47">
                  <c:v>1350474</c:v>
                </c:pt>
                <c:pt idx="48">
                  <c:v>1275441</c:v>
                </c:pt>
                <c:pt idx="49">
                  <c:v>1220928</c:v>
                </c:pt>
                <c:pt idx="50">
                  <c:v>936081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04-432D-B6CC-538A1EF7C2E1}"/>
            </c:ext>
          </c:extLst>
        </c:ser>
        <c:ser>
          <c:idx val="1"/>
          <c:order val="1"/>
          <c:tx>
            <c:strRef>
              <c:f>Jay!$C$6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Jay!$A$7:$A$57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Jay!$C$7:$C$57</c:f>
              <c:numCache>
                <c:formatCode>#,##0</c:formatCode>
                <c:ptCount val="51"/>
                <c:pt idx="0">
                  <c:v>9828</c:v>
                </c:pt>
                <c:pt idx="1">
                  <c:v>903044</c:v>
                </c:pt>
                <c:pt idx="2">
                  <c:v>15279243</c:v>
                </c:pt>
                <c:pt idx="3">
                  <c:v>33466696</c:v>
                </c:pt>
                <c:pt idx="4">
                  <c:v>37792260</c:v>
                </c:pt>
                <c:pt idx="5">
                  <c:v>39351568</c:v>
                </c:pt>
                <c:pt idx="6">
                  <c:v>40971132</c:v>
                </c:pt>
                <c:pt idx="7">
                  <c:v>43842630</c:v>
                </c:pt>
                <c:pt idx="8">
                  <c:v>45328381</c:v>
                </c:pt>
                <c:pt idx="9">
                  <c:v>44196356</c:v>
                </c:pt>
                <c:pt idx="10">
                  <c:v>40129878</c:v>
                </c:pt>
                <c:pt idx="11">
                  <c:v>32662924</c:v>
                </c:pt>
                <c:pt idx="12">
                  <c:v>21797397</c:v>
                </c:pt>
                <c:pt idx="13">
                  <c:v>19605561</c:v>
                </c:pt>
                <c:pt idx="14">
                  <c:v>11014328</c:v>
                </c:pt>
                <c:pt idx="15">
                  <c:v>9440024</c:v>
                </c:pt>
                <c:pt idx="16">
                  <c:v>8212553</c:v>
                </c:pt>
                <c:pt idx="17">
                  <c:v>7830538</c:v>
                </c:pt>
                <c:pt idx="18">
                  <c:v>7443364</c:v>
                </c:pt>
                <c:pt idx="19">
                  <c:v>7595813</c:v>
                </c:pt>
                <c:pt idx="20">
                  <c:v>6208968</c:v>
                </c:pt>
                <c:pt idx="21">
                  <c:v>5099123</c:v>
                </c:pt>
                <c:pt idx="22">
                  <c:v>6465960</c:v>
                </c:pt>
                <c:pt idx="23">
                  <c:v>6960372</c:v>
                </c:pt>
                <c:pt idx="24">
                  <c:v>7410410</c:v>
                </c:pt>
                <c:pt idx="25">
                  <c:v>6230813</c:v>
                </c:pt>
                <c:pt idx="26">
                  <c:v>5859793</c:v>
                </c:pt>
                <c:pt idx="27">
                  <c:v>6093128</c:v>
                </c:pt>
                <c:pt idx="28">
                  <c:v>5680900</c:v>
                </c:pt>
                <c:pt idx="29">
                  <c:v>6026604</c:v>
                </c:pt>
                <c:pt idx="30">
                  <c:v>6686994</c:v>
                </c:pt>
                <c:pt idx="31">
                  <c:v>5957677</c:v>
                </c:pt>
                <c:pt idx="32">
                  <c:v>3623118</c:v>
                </c:pt>
                <c:pt idx="33">
                  <c:v>3380365</c:v>
                </c:pt>
                <c:pt idx="34">
                  <c:v>3249324</c:v>
                </c:pt>
                <c:pt idx="35">
                  <c:v>2619304</c:v>
                </c:pt>
                <c:pt idx="36">
                  <c:v>2574165</c:v>
                </c:pt>
                <c:pt idx="37">
                  <c:v>1662710</c:v>
                </c:pt>
                <c:pt idx="38">
                  <c:v>2487557</c:v>
                </c:pt>
                <c:pt idx="39">
                  <c:v>0</c:v>
                </c:pt>
                <c:pt idx="40">
                  <c:v>13692032</c:v>
                </c:pt>
                <c:pt idx="41">
                  <c:v>16874975</c:v>
                </c:pt>
                <c:pt idx="42">
                  <c:v>18006418</c:v>
                </c:pt>
                <c:pt idx="43">
                  <c:v>17793254</c:v>
                </c:pt>
                <c:pt idx="44">
                  <c:v>21110449</c:v>
                </c:pt>
                <c:pt idx="45">
                  <c:v>23379481</c:v>
                </c:pt>
                <c:pt idx="46">
                  <c:v>20683945</c:v>
                </c:pt>
                <c:pt idx="47">
                  <c:v>22858508</c:v>
                </c:pt>
                <c:pt idx="48">
                  <c:v>19686256</c:v>
                </c:pt>
                <c:pt idx="49">
                  <c:v>18343518</c:v>
                </c:pt>
                <c:pt idx="50">
                  <c:v>11990967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04-432D-B6CC-538A1EF7C2E1}"/>
            </c:ext>
          </c:extLst>
        </c:ser>
        <c:ser>
          <c:idx val="2"/>
          <c:order val="2"/>
          <c:tx>
            <c:strRef>
              <c:f>Jay!$D$6</c:f>
              <c:strCache>
                <c:ptCount val="1"/>
                <c:pt idx="0">
                  <c:v>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Jay!$A$7:$A$57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Jay!$D$7:$D$57</c:f>
              <c:numCache>
                <c:formatCode>#,##0</c:formatCode>
                <c:ptCount val="51"/>
                <c:pt idx="0">
                  <c:v>23</c:v>
                </c:pt>
                <c:pt idx="1">
                  <c:v>0</c:v>
                </c:pt>
                <c:pt idx="2">
                  <c:v>26468</c:v>
                </c:pt>
                <c:pt idx="3">
                  <c:v>422462</c:v>
                </c:pt>
                <c:pt idx="4">
                  <c:v>364790</c:v>
                </c:pt>
                <c:pt idx="5">
                  <c:v>479775</c:v>
                </c:pt>
                <c:pt idx="6">
                  <c:v>1526821</c:v>
                </c:pt>
                <c:pt idx="7">
                  <c:v>4097864</c:v>
                </c:pt>
                <c:pt idx="8">
                  <c:v>5472093</c:v>
                </c:pt>
                <c:pt idx="9">
                  <c:v>6454340</c:v>
                </c:pt>
                <c:pt idx="10">
                  <c:v>9363945</c:v>
                </c:pt>
                <c:pt idx="11">
                  <c:v>17162501</c:v>
                </c:pt>
                <c:pt idx="12">
                  <c:v>28181554</c:v>
                </c:pt>
                <c:pt idx="13">
                  <c:v>34737652</c:v>
                </c:pt>
                <c:pt idx="14">
                  <c:v>49249215</c:v>
                </c:pt>
                <c:pt idx="15">
                  <c:v>53651208</c:v>
                </c:pt>
                <c:pt idx="16">
                  <c:v>44652415</c:v>
                </c:pt>
                <c:pt idx="17">
                  <c:v>51653832</c:v>
                </c:pt>
                <c:pt idx="18">
                  <c:v>46050785</c:v>
                </c:pt>
                <c:pt idx="19">
                  <c:v>51452328</c:v>
                </c:pt>
                <c:pt idx="20">
                  <c:v>42052525</c:v>
                </c:pt>
                <c:pt idx="21">
                  <c:v>43428820</c:v>
                </c:pt>
                <c:pt idx="22">
                  <c:v>53872367</c:v>
                </c:pt>
                <c:pt idx="23">
                  <c:v>58167905</c:v>
                </c:pt>
                <c:pt idx="24">
                  <c:v>55199267</c:v>
                </c:pt>
                <c:pt idx="25">
                  <c:v>61436742</c:v>
                </c:pt>
                <c:pt idx="26">
                  <c:v>68565089</c:v>
                </c:pt>
                <c:pt idx="27">
                  <c:v>71182135</c:v>
                </c:pt>
                <c:pt idx="28">
                  <c:v>76271406</c:v>
                </c:pt>
                <c:pt idx="29">
                  <c:v>71061187</c:v>
                </c:pt>
                <c:pt idx="30">
                  <c:v>59723505</c:v>
                </c:pt>
                <c:pt idx="31">
                  <c:v>59131751</c:v>
                </c:pt>
                <c:pt idx="32">
                  <c:v>51679006</c:v>
                </c:pt>
                <c:pt idx="33">
                  <c:v>43806208</c:v>
                </c:pt>
                <c:pt idx="34">
                  <c:v>39213237</c:v>
                </c:pt>
                <c:pt idx="35">
                  <c:v>38548042</c:v>
                </c:pt>
                <c:pt idx="36">
                  <c:v>41017253</c:v>
                </c:pt>
                <c:pt idx="37">
                  <c:v>39756309</c:v>
                </c:pt>
                <c:pt idx="38">
                  <c:v>30643075</c:v>
                </c:pt>
                <c:pt idx="39">
                  <c:v>298281</c:v>
                </c:pt>
                <c:pt idx="40">
                  <c:v>34187142</c:v>
                </c:pt>
                <c:pt idx="41">
                  <c:v>41739732</c:v>
                </c:pt>
                <c:pt idx="42">
                  <c:v>43223342</c:v>
                </c:pt>
                <c:pt idx="43">
                  <c:v>40537546</c:v>
                </c:pt>
                <c:pt idx="44">
                  <c:v>43735864</c:v>
                </c:pt>
                <c:pt idx="45">
                  <c:v>44897725</c:v>
                </c:pt>
                <c:pt idx="46">
                  <c:v>42460237</c:v>
                </c:pt>
                <c:pt idx="47">
                  <c:v>42173980</c:v>
                </c:pt>
                <c:pt idx="48">
                  <c:v>39977598</c:v>
                </c:pt>
                <c:pt idx="49">
                  <c:v>39883304</c:v>
                </c:pt>
                <c:pt idx="50">
                  <c:v>30842634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04-432D-B6CC-538A1EF7C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807184"/>
        <c:axId val="433807576"/>
      </c:lineChart>
      <c:catAx>
        <c:axId val="43380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5451758530183726"/>
              <c:y val="0.950832222668714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33807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Bbls Liquid or MCF Gas/Year</a:t>
                </a:r>
              </a:p>
            </c:rich>
          </c:tx>
          <c:layout>
            <c:manualLayout>
              <c:xMode val="edge"/>
              <c:yMode val="edge"/>
              <c:x val="7.569386038687973E-3"/>
              <c:y val="0.13685863917088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807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28608923884513"/>
          <c:y val="0.18967480604122991"/>
          <c:w val="0.10092514718250634"/>
          <c:h val="0.17884930791116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A6CAF0"/>
        </a:gs>
        <a:gs pos="50000">
          <a:srgbClr val="FFFFFF"/>
        </a:gs>
        <a:gs pos="100000">
          <a:srgbClr val="A6CAF0"/>
        </a:gs>
      </a:gsLst>
      <a:lin ang="27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44929" y="163286"/>
    <xdr:ext cx="17022535" cy="8667749"/>
    <xdr:graphicFrame macro="">
      <xdr:nvGraphicFramePr>
        <xdr:cNvPr id="4" name="Chart 3" descr="Graph of Historical Oil Production in Florida by Field">
          <a:extLst>
            <a:ext uri="{FF2B5EF4-FFF2-40B4-BE49-F238E27FC236}">
              <a16:creationId xmlns:a16="http://schemas.microsoft.com/office/drawing/2014/main" id="{EB79E43B-9387-4318-985C-7D449C82BA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35</xdr:row>
      <xdr:rowOff>66675</xdr:rowOff>
    </xdr:to>
    <xdr:sp macro="" textlink="">
      <xdr:nvSpPr>
        <xdr:cNvPr id="4097" name="Text 7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4182" name="Chart 2" descr="graph of sunniland field water cut history">
          <a:extLst>
            <a:ext uri="{FF2B5EF4-FFF2-40B4-BE49-F238E27FC236}">
              <a16:creationId xmlns:a16="http://schemas.microsoft.com/office/drawing/2014/main" id="{00000000-0008-0000-0400-00005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183" name="Chart 3" descr="graph of sunniland field annual production">
          <a:extLst>
            <a:ext uri="{FF2B5EF4-FFF2-40B4-BE49-F238E27FC236}">
              <a16:creationId xmlns:a16="http://schemas.microsoft.com/office/drawing/2014/main" id="{00000000-0008-0000-0400-00005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12</xdr:row>
      <xdr:rowOff>66675</xdr:rowOff>
    </xdr:to>
    <xdr:sp macro="" textlink="">
      <xdr:nvSpPr>
        <xdr:cNvPr id="10241" name="Text 7">
          <a:extLst>
            <a:ext uri="{FF2B5EF4-FFF2-40B4-BE49-F238E27FC236}">
              <a16:creationId xmlns:a16="http://schemas.microsoft.com/office/drawing/2014/main" id="{00000000-0008-0000-0600-0000012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809625</xdr:colOff>
      <xdr:row>0</xdr:row>
      <xdr:rowOff>95250</xdr:rowOff>
    </xdr:from>
    <xdr:to>
      <xdr:col>17</xdr:col>
      <xdr:colOff>600075</xdr:colOff>
      <xdr:row>18</xdr:row>
      <xdr:rowOff>171450</xdr:rowOff>
    </xdr:to>
    <xdr:graphicFrame macro="">
      <xdr:nvGraphicFramePr>
        <xdr:cNvPr id="10326" name="Chart 2" descr="graph of west felda field water cut history">
          <a:extLst>
            <a:ext uri="{FF2B5EF4-FFF2-40B4-BE49-F238E27FC236}">
              <a16:creationId xmlns:a16="http://schemas.microsoft.com/office/drawing/2014/main" id="{00000000-0008-0000-0600-000056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19</xdr:row>
      <xdr:rowOff>0</xdr:rowOff>
    </xdr:from>
    <xdr:to>
      <xdr:col>17</xdr:col>
      <xdr:colOff>600075</xdr:colOff>
      <xdr:row>37</xdr:row>
      <xdr:rowOff>285750</xdr:rowOff>
    </xdr:to>
    <xdr:graphicFrame macro="">
      <xdr:nvGraphicFramePr>
        <xdr:cNvPr id="10327" name="Chart 3" descr="graph of west felda field annual production">
          <a:extLst>
            <a:ext uri="{FF2B5EF4-FFF2-40B4-BE49-F238E27FC236}">
              <a16:creationId xmlns:a16="http://schemas.microsoft.com/office/drawing/2014/main" id="{00000000-0008-0000-0600-00005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ADBC808D-1C60-4E3F-94B5-0A9B41FE4E1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991466</xdr:colOff>
      <xdr:row>4</xdr:row>
      <xdr:rowOff>214746</xdr:rowOff>
    </xdr:from>
    <xdr:to>
      <xdr:col>17</xdr:col>
      <xdr:colOff>337704</xdr:colOff>
      <xdr:row>26</xdr:row>
      <xdr:rowOff>47625</xdr:rowOff>
    </xdr:to>
    <xdr:graphicFrame macro="">
      <xdr:nvGraphicFramePr>
        <xdr:cNvPr id="4" name="Chart 3" descr="graph of corkscrew field annual production">
          <a:extLst>
            <a:ext uri="{FF2B5EF4-FFF2-40B4-BE49-F238E27FC236}">
              <a16:creationId xmlns:a16="http://schemas.microsoft.com/office/drawing/2014/main" id="{820AD841-71CD-4ACE-9C05-9DEEFE6AC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21F7E420-9F42-4F03-AF80-9FC5F6E88F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" name="Chart 2" descr="graph of Jay field water cut history">
          <a:extLst>
            <a:ext uri="{FF2B5EF4-FFF2-40B4-BE49-F238E27FC236}">
              <a16:creationId xmlns:a16="http://schemas.microsoft.com/office/drawing/2014/main" id="{7387FB28-DF44-45B8-B11A-1C60B161B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4" name="Chart 3" descr="graph of jay field annual production">
          <a:extLst>
            <a:ext uri="{FF2B5EF4-FFF2-40B4-BE49-F238E27FC236}">
              <a16:creationId xmlns:a16="http://schemas.microsoft.com/office/drawing/2014/main" id="{423F0E05-7895-415E-92F4-AE7E29B54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21BEA201-654E-4CFB-AACC-CE6B8D80585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" name="Chart 2" descr="graph of Jay field water cut history">
          <a:extLst>
            <a:ext uri="{FF2B5EF4-FFF2-40B4-BE49-F238E27FC236}">
              <a16:creationId xmlns:a16="http://schemas.microsoft.com/office/drawing/2014/main" id="{64A0ED29-BE29-4C7A-A058-A24DE8CF6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4" name="Chart 3" descr="graph of jay field annual production">
          <a:extLst>
            <a:ext uri="{FF2B5EF4-FFF2-40B4-BE49-F238E27FC236}">
              <a16:creationId xmlns:a16="http://schemas.microsoft.com/office/drawing/2014/main" id="{18AEA8D8-2106-4B6E-A70B-AF0C298CB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A8E42571-D8EA-4D09-9B97-5E34E64896B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3" name="Chart 2" descr="graph of sunniland field water cut history">
          <a:extLst>
            <a:ext uri="{FF2B5EF4-FFF2-40B4-BE49-F238E27FC236}">
              <a16:creationId xmlns:a16="http://schemas.microsoft.com/office/drawing/2014/main" id="{466B2BA7-1FB8-44EA-BDDE-97E6498A9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85C8ECE8-0CD7-4476-AB8E-797ABC93C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75BDF2B6-E8F7-4225-8AE0-B7FCF616848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" name="Chart 2" descr="graph of Jay field water cut history">
          <a:extLst>
            <a:ext uri="{FF2B5EF4-FFF2-40B4-BE49-F238E27FC236}">
              <a16:creationId xmlns:a16="http://schemas.microsoft.com/office/drawing/2014/main" id="{555B3E22-27AD-4D23-901D-283A2203A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4" name="Chart 3" descr="graph of jay field annual production">
          <a:extLst>
            <a:ext uri="{FF2B5EF4-FFF2-40B4-BE49-F238E27FC236}">
              <a16:creationId xmlns:a16="http://schemas.microsoft.com/office/drawing/2014/main" id="{043BBF25-CF6B-4687-A0D5-ED667062E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34817" name="Text 7">
          <a:extLst>
            <a:ext uri="{FF2B5EF4-FFF2-40B4-BE49-F238E27FC236}">
              <a16:creationId xmlns:a16="http://schemas.microsoft.com/office/drawing/2014/main" id="{00000000-0008-0000-0300-0000018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7</xdr:col>
      <xdr:colOff>76200</xdr:colOff>
      <xdr:row>27</xdr:row>
      <xdr:rowOff>228600</xdr:rowOff>
    </xdr:from>
    <xdr:to>
      <xdr:col>19</xdr:col>
      <xdr:colOff>419100</xdr:colOff>
      <xdr:row>48</xdr:row>
      <xdr:rowOff>38100</xdr:rowOff>
    </xdr:to>
    <xdr:graphicFrame macro="">
      <xdr:nvGraphicFramePr>
        <xdr:cNvPr id="34902" name="Chart 2" descr="graph of mclellan field water cut history">
          <a:extLst>
            <a:ext uri="{FF2B5EF4-FFF2-40B4-BE49-F238E27FC236}">
              <a16:creationId xmlns:a16="http://schemas.microsoft.com/office/drawing/2014/main" id="{00000000-0008-0000-0300-00005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0</xdr:row>
      <xdr:rowOff>190500</xdr:rowOff>
    </xdr:from>
    <xdr:to>
      <xdr:col>19</xdr:col>
      <xdr:colOff>419100</xdr:colOff>
      <xdr:row>27</xdr:row>
      <xdr:rowOff>0</xdr:rowOff>
    </xdr:to>
    <xdr:graphicFrame macro="">
      <xdr:nvGraphicFramePr>
        <xdr:cNvPr id="34903" name="Chart 3" descr="graph of mclellan field annual production">
          <a:extLst>
            <a:ext uri="{FF2B5EF4-FFF2-40B4-BE49-F238E27FC236}">
              <a16:creationId xmlns:a16="http://schemas.microsoft.com/office/drawing/2014/main" id="{00000000-0008-0000-0300-000057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66675</xdr:rowOff>
    </xdr:to>
    <xdr:sp macro="" textlink="">
      <xdr:nvSpPr>
        <xdr:cNvPr id="13313" name="Text 7">
          <a:extLst>
            <a:ext uri="{FF2B5EF4-FFF2-40B4-BE49-F238E27FC236}">
              <a16:creationId xmlns:a16="http://schemas.microsoft.com/office/drawing/2014/main" id="{00000000-0008-0000-0800-0000013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552450</xdr:colOff>
      <xdr:row>0</xdr:row>
      <xdr:rowOff>123825</xdr:rowOff>
    </xdr:from>
    <xdr:to>
      <xdr:col>15</xdr:col>
      <xdr:colOff>504825</xdr:colOff>
      <xdr:row>19</xdr:row>
      <xdr:rowOff>142875</xdr:rowOff>
    </xdr:to>
    <xdr:graphicFrame macro="">
      <xdr:nvGraphicFramePr>
        <xdr:cNvPr id="13398" name="Chart 2" descr="graph of lake trafford field water cut history">
          <a:extLst>
            <a:ext uri="{FF2B5EF4-FFF2-40B4-BE49-F238E27FC236}">
              <a16:creationId xmlns:a16="http://schemas.microsoft.com/office/drawing/2014/main" id="{00000000-0008-0000-0800-000056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19</xdr:row>
      <xdr:rowOff>314325</xdr:rowOff>
    </xdr:from>
    <xdr:to>
      <xdr:col>15</xdr:col>
      <xdr:colOff>533400</xdr:colOff>
      <xdr:row>38</xdr:row>
      <xdr:rowOff>0</xdr:rowOff>
    </xdr:to>
    <xdr:graphicFrame macro="">
      <xdr:nvGraphicFramePr>
        <xdr:cNvPr id="13399" name="Chart 3" descr="graph of lake trafford field annual production">
          <a:extLst>
            <a:ext uri="{FF2B5EF4-FFF2-40B4-BE49-F238E27FC236}">
              <a16:creationId xmlns:a16="http://schemas.microsoft.com/office/drawing/2014/main" id="{00000000-0008-0000-0800-000057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313AB676-3E3E-4A10-BF99-A7936B97179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3" name="Chart 2" descr="graph of sunniland field water cut history">
          <a:extLst>
            <a:ext uri="{FF2B5EF4-FFF2-40B4-BE49-F238E27FC236}">
              <a16:creationId xmlns:a16="http://schemas.microsoft.com/office/drawing/2014/main" id="{ADAA3C97-31DF-4D1E-9FA9-06B264E84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CE5E1A73-850F-413F-96EF-4F811C6C6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16385" name="Text 7">
          <a:extLst>
            <a:ext uri="{FF2B5EF4-FFF2-40B4-BE49-F238E27FC236}">
              <a16:creationId xmlns:a16="http://schemas.microsoft.com/office/drawing/2014/main" id="{00000000-0008-0000-0900-0000014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571500</xdr:colOff>
      <xdr:row>0</xdr:row>
      <xdr:rowOff>123825</xdr:rowOff>
    </xdr:from>
    <xdr:to>
      <xdr:col>17</xdr:col>
      <xdr:colOff>28575</xdr:colOff>
      <xdr:row>19</xdr:row>
      <xdr:rowOff>76200</xdr:rowOff>
    </xdr:to>
    <xdr:graphicFrame macro="">
      <xdr:nvGraphicFramePr>
        <xdr:cNvPr id="16470" name="Chart 2" descr="graph of bear island field water cut history">
          <a:extLst>
            <a:ext uri="{FF2B5EF4-FFF2-40B4-BE49-F238E27FC236}">
              <a16:creationId xmlns:a16="http://schemas.microsoft.com/office/drawing/2014/main" id="{00000000-0008-0000-0900-000056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19</xdr:row>
      <xdr:rowOff>266700</xdr:rowOff>
    </xdr:from>
    <xdr:to>
      <xdr:col>17</xdr:col>
      <xdr:colOff>47625</xdr:colOff>
      <xdr:row>37</xdr:row>
      <xdr:rowOff>219075</xdr:rowOff>
    </xdr:to>
    <xdr:graphicFrame macro="">
      <xdr:nvGraphicFramePr>
        <xdr:cNvPr id="16471" name="Chart 3" descr="graph of bear island field annual production">
          <a:extLst>
            <a:ext uri="{FF2B5EF4-FFF2-40B4-BE49-F238E27FC236}">
              <a16:creationId xmlns:a16="http://schemas.microsoft.com/office/drawing/2014/main" id="{00000000-0008-0000-0900-000057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C774BB76-5C93-4AAB-93D2-BD1AE46F80D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225136</xdr:colOff>
      <xdr:row>3</xdr:row>
      <xdr:rowOff>214745</xdr:rowOff>
    </xdr:from>
    <xdr:to>
      <xdr:col>13</xdr:col>
      <xdr:colOff>501361</xdr:colOff>
      <xdr:row>21</xdr:row>
      <xdr:rowOff>95250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A4DE2147-8BE0-4343-B3D3-D882C5A59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14</xdr:row>
      <xdr:rowOff>66675</xdr:rowOff>
    </xdr:to>
    <xdr:sp macro="" textlink="">
      <xdr:nvSpPr>
        <xdr:cNvPr id="7169" name="Text 7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95250</xdr:rowOff>
    </xdr:from>
    <xdr:to>
      <xdr:col>13</xdr:col>
      <xdr:colOff>47625</xdr:colOff>
      <xdr:row>17</xdr:row>
      <xdr:rowOff>219075</xdr:rowOff>
    </xdr:to>
    <xdr:graphicFrame macro="">
      <xdr:nvGraphicFramePr>
        <xdr:cNvPr id="7254" name="Chart 2" descr="graph of sunoco felda water cut history">
          <a:extLst>
            <a:ext uri="{FF2B5EF4-FFF2-40B4-BE49-F238E27FC236}">
              <a16:creationId xmlns:a16="http://schemas.microsoft.com/office/drawing/2014/main" id="{00000000-0008-0000-0500-000056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17</xdr:row>
      <xdr:rowOff>285750</xdr:rowOff>
    </xdr:from>
    <xdr:to>
      <xdr:col>13</xdr:col>
      <xdr:colOff>47625</xdr:colOff>
      <xdr:row>37</xdr:row>
      <xdr:rowOff>219075</xdr:rowOff>
    </xdr:to>
    <xdr:graphicFrame macro="">
      <xdr:nvGraphicFramePr>
        <xdr:cNvPr id="7255" name="Chart 3" descr="graph of sunoco felda annual production">
          <a:extLst>
            <a:ext uri="{FF2B5EF4-FFF2-40B4-BE49-F238E27FC236}">
              <a16:creationId xmlns:a16="http://schemas.microsoft.com/office/drawing/2014/main" id="{00000000-0008-0000-0500-000057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BFF6F615-6ED0-40B4-A9FD-ED0E4392EB9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" name="Chart 2" descr="graph of Jay field water cut history">
          <a:extLst>
            <a:ext uri="{FF2B5EF4-FFF2-40B4-BE49-F238E27FC236}">
              <a16:creationId xmlns:a16="http://schemas.microsoft.com/office/drawing/2014/main" id="{7AF5DE4C-6C9A-4653-B0A0-9DEA0139A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4" name="Chart 3" descr="graph of jay field annual production">
          <a:extLst>
            <a:ext uri="{FF2B5EF4-FFF2-40B4-BE49-F238E27FC236}">
              <a16:creationId xmlns:a16="http://schemas.microsoft.com/office/drawing/2014/main" id="{7607DB39-C7EA-4006-A3FA-93EB4964B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CC858589-4E44-4C80-9438-7F6AF5C5956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3" name="Chart 2" descr="graph of sunniland field water cut history">
          <a:extLst>
            <a:ext uri="{FF2B5EF4-FFF2-40B4-BE49-F238E27FC236}">
              <a16:creationId xmlns:a16="http://schemas.microsoft.com/office/drawing/2014/main" id="{5E8940AB-7063-4EB9-AC06-54CB403CB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0B922D10-B4F2-4A3E-B00D-E621EC50E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1031" name="Text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314325</xdr:colOff>
      <xdr:row>0</xdr:row>
      <xdr:rowOff>95250</xdr:rowOff>
    </xdr:from>
    <xdr:to>
      <xdr:col>14</xdr:col>
      <xdr:colOff>723900</xdr:colOff>
      <xdr:row>20</xdr:row>
      <xdr:rowOff>161925</xdr:rowOff>
    </xdr:to>
    <xdr:graphicFrame macro="">
      <xdr:nvGraphicFramePr>
        <xdr:cNvPr id="1202" name="Chart 10" descr="graph of BJC field water cut history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20</xdr:row>
      <xdr:rowOff>276225</xdr:rowOff>
    </xdr:from>
    <xdr:to>
      <xdr:col>14</xdr:col>
      <xdr:colOff>704850</xdr:colOff>
      <xdr:row>37</xdr:row>
      <xdr:rowOff>285750</xdr:rowOff>
    </xdr:to>
    <xdr:graphicFrame macro="">
      <xdr:nvGraphicFramePr>
        <xdr:cNvPr id="1203" name="Chart 11" descr="graph of BJC field annual production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8673" name="Text 7">
          <a:extLst>
            <a:ext uri="{FF2B5EF4-FFF2-40B4-BE49-F238E27FC236}">
              <a16:creationId xmlns:a16="http://schemas.microsoft.com/office/drawing/2014/main" id="{00000000-0008-0000-0C00-0000017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504825</xdr:colOff>
      <xdr:row>0</xdr:row>
      <xdr:rowOff>76200</xdr:rowOff>
    </xdr:from>
    <xdr:to>
      <xdr:col>17</xdr:col>
      <xdr:colOff>142875</xdr:colOff>
      <xdr:row>15</xdr:row>
      <xdr:rowOff>266700</xdr:rowOff>
    </xdr:to>
    <xdr:graphicFrame macro="">
      <xdr:nvGraphicFramePr>
        <xdr:cNvPr id="28758" name="Chart 2" descr="graph of corkscrew field water cut history">
          <a:extLst>
            <a:ext uri="{FF2B5EF4-FFF2-40B4-BE49-F238E27FC236}">
              <a16:creationId xmlns:a16="http://schemas.microsoft.com/office/drawing/2014/main" id="{00000000-0008-0000-0C00-000056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523875</xdr:colOff>
      <xdr:row>16</xdr:row>
      <xdr:rowOff>76200</xdr:rowOff>
    </xdr:from>
    <xdr:to>
      <xdr:col>16</xdr:col>
      <xdr:colOff>476250</xdr:colOff>
      <xdr:row>37</xdr:row>
      <xdr:rowOff>238125</xdr:rowOff>
    </xdr:to>
    <xdr:graphicFrame macro="">
      <xdr:nvGraphicFramePr>
        <xdr:cNvPr id="28759" name="Chart 3" descr="graph of corkscrew field annual production">
          <a:extLst>
            <a:ext uri="{FF2B5EF4-FFF2-40B4-BE49-F238E27FC236}">
              <a16:creationId xmlns:a16="http://schemas.microsoft.com/office/drawing/2014/main" id="{00000000-0008-0000-0C00-000057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37889" name="Text 7">
          <a:extLst>
            <a:ext uri="{FF2B5EF4-FFF2-40B4-BE49-F238E27FC236}">
              <a16:creationId xmlns:a16="http://schemas.microsoft.com/office/drawing/2014/main" id="{00000000-0008-0000-0100-0000019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838200</xdr:colOff>
      <xdr:row>0</xdr:row>
      <xdr:rowOff>123825</xdr:rowOff>
    </xdr:from>
    <xdr:to>
      <xdr:col>17</xdr:col>
      <xdr:colOff>571500</xdr:colOff>
      <xdr:row>19</xdr:row>
      <xdr:rowOff>47625</xdr:rowOff>
    </xdr:to>
    <xdr:graphicFrame macro="">
      <xdr:nvGraphicFramePr>
        <xdr:cNvPr id="38058" name="Chart 2" descr="graph of Jay field water cut history">
          <a:extLst>
            <a:ext uri="{FF2B5EF4-FFF2-40B4-BE49-F238E27FC236}">
              <a16:creationId xmlns:a16="http://schemas.microsoft.com/office/drawing/2014/main" id="{00000000-0008-0000-0100-0000AA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813955</xdr:colOff>
      <xdr:row>19</xdr:row>
      <xdr:rowOff>173181</xdr:rowOff>
    </xdr:from>
    <xdr:to>
      <xdr:col>18</xdr:col>
      <xdr:colOff>86591</xdr:colOff>
      <xdr:row>42</xdr:row>
      <xdr:rowOff>242455</xdr:rowOff>
    </xdr:to>
    <xdr:graphicFrame macro="">
      <xdr:nvGraphicFramePr>
        <xdr:cNvPr id="38059" name="Chart 3" descr="graph of jay field annual production">
          <a:extLst>
            <a:ext uri="{FF2B5EF4-FFF2-40B4-BE49-F238E27FC236}">
              <a16:creationId xmlns:a16="http://schemas.microsoft.com/office/drawing/2014/main" id="{00000000-0008-0000-0100-0000AB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19457" name="Text 7">
          <a:extLst>
            <a:ext uri="{FF2B5EF4-FFF2-40B4-BE49-F238E27FC236}">
              <a16:creationId xmlns:a16="http://schemas.microsoft.com/office/drawing/2014/main" id="{00000000-0008-0000-0A00-0000014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619125</xdr:colOff>
      <xdr:row>0</xdr:row>
      <xdr:rowOff>95250</xdr:rowOff>
    </xdr:from>
    <xdr:to>
      <xdr:col>17</xdr:col>
      <xdr:colOff>261937</xdr:colOff>
      <xdr:row>18</xdr:row>
      <xdr:rowOff>214312</xdr:rowOff>
    </xdr:to>
    <xdr:graphicFrame macro="">
      <xdr:nvGraphicFramePr>
        <xdr:cNvPr id="19542" name="Chart 2" descr="graph of lehigh park field water cut history">
          <a:extLst>
            <a:ext uri="{FF2B5EF4-FFF2-40B4-BE49-F238E27FC236}">
              <a16:creationId xmlns:a16="http://schemas.microsoft.com/office/drawing/2014/main" id="{00000000-0008-0000-0A00-000056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19</xdr:row>
      <xdr:rowOff>28575</xdr:rowOff>
    </xdr:from>
    <xdr:to>
      <xdr:col>17</xdr:col>
      <xdr:colOff>266700</xdr:colOff>
      <xdr:row>37</xdr:row>
      <xdr:rowOff>285750</xdr:rowOff>
    </xdr:to>
    <xdr:graphicFrame macro="">
      <xdr:nvGraphicFramePr>
        <xdr:cNvPr id="19543" name="Chart 3" descr="graph of lehigh park field annual production">
          <a:extLst>
            <a:ext uri="{FF2B5EF4-FFF2-40B4-BE49-F238E27FC236}">
              <a16:creationId xmlns:a16="http://schemas.microsoft.com/office/drawing/2014/main" id="{00000000-0008-0000-0A00-000057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2529" name="Text 7">
          <a:extLst>
            <a:ext uri="{FF2B5EF4-FFF2-40B4-BE49-F238E27FC236}">
              <a16:creationId xmlns:a16="http://schemas.microsoft.com/office/drawing/2014/main" id="{00000000-0008-0000-0700-0000015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476250</xdr:colOff>
      <xdr:row>0</xdr:row>
      <xdr:rowOff>123825</xdr:rowOff>
    </xdr:from>
    <xdr:to>
      <xdr:col>17</xdr:col>
      <xdr:colOff>238125</xdr:colOff>
      <xdr:row>19</xdr:row>
      <xdr:rowOff>47625</xdr:rowOff>
    </xdr:to>
    <xdr:graphicFrame macro="">
      <xdr:nvGraphicFramePr>
        <xdr:cNvPr id="22614" name="Chart 2" descr="graph of mid felda field water cut history">
          <a:extLst>
            <a:ext uri="{FF2B5EF4-FFF2-40B4-BE49-F238E27FC236}">
              <a16:creationId xmlns:a16="http://schemas.microsoft.com/office/drawing/2014/main" id="{00000000-0008-0000-0700-00005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19</xdr:row>
      <xdr:rowOff>238125</xdr:rowOff>
    </xdr:from>
    <xdr:to>
      <xdr:col>17</xdr:col>
      <xdr:colOff>238125</xdr:colOff>
      <xdr:row>38</xdr:row>
      <xdr:rowOff>0</xdr:rowOff>
    </xdr:to>
    <xdr:graphicFrame macro="">
      <xdr:nvGraphicFramePr>
        <xdr:cNvPr id="22615" name="Chart 3" descr="graoh of mid felda field annual production">
          <a:extLst>
            <a:ext uri="{FF2B5EF4-FFF2-40B4-BE49-F238E27FC236}">
              <a16:creationId xmlns:a16="http://schemas.microsoft.com/office/drawing/2014/main" id="{00000000-0008-0000-0700-00005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067EF78B-4249-4102-91C6-3D3EC2D0FB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381000</xdr:colOff>
      <xdr:row>0</xdr:row>
      <xdr:rowOff>76200</xdr:rowOff>
    </xdr:from>
    <xdr:to>
      <xdr:col>13</xdr:col>
      <xdr:colOff>714375</xdr:colOff>
      <xdr:row>19</xdr:row>
      <xdr:rowOff>238125</xdr:rowOff>
    </xdr:to>
    <xdr:graphicFrame macro="">
      <xdr:nvGraphicFramePr>
        <xdr:cNvPr id="3" name="Chart 2" descr="graph of sunniland field water cut history">
          <a:extLst>
            <a:ext uri="{FF2B5EF4-FFF2-40B4-BE49-F238E27FC236}">
              <a16:creationId xmlns:a16="http://schemas.microsoft.com/office/drawing/2014/main" id="{AA8B0626-1C02-4E26-85A1-E2EA9889D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20</xdr:row>
      <xdr:rowOff>76200</xdr:rowOff>
    </xdr:from>
    <xdr:to>
      <xdr:col>13</xdr:col>
      <xdr:colOff>714375</xdr:colOff>
      <xdr:row>37</xdr:row>
      <xdr:rowOff>285750</xdr:rowOff>
    </xdr:to>
    <xdr:graphicFrame macro="">
      <xdr:nvGraphicFramePr>
        <xdr:cNvPr id="4" name="Chart 3" descr="graph of sunniland field annual production">
          <a:extLst>
            <a:ext uri="{FF2B5EF4-FFF2-40B4-BE49-F238E27FC236}">
              <a16:creationId xmlns:a16="http://schemas.microsoft.com/office/drawing/2014/main" id="{5630A1DB-E000-47A4-B0B9-6E3410B8A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66675</xdr:rowOff>
    </xdr:to>
    <xdr:sp macro="" textlink="">
      <xdr:nvSpPr>
        <xdr:cNvPr id="25601" name="Text 7">
          <a:extLst>
            <a:ext uri="{FF2B5EF4-FFF2-40B4-BE49-F238E27FC236}">
              <a16:creationId xmlns:a16="http://schemas.microsoft.com/office/drawing/2014/main" id="{00000000-0008-0000-0B00-0000016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2809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5 dry holes drilled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above Jay Field</a:t>
          </a:r>
        </a:p>
        <a:p>
          <a:pPr algn="ctr" rtl="1">
            <a:defRPr sz="1000"/>
          </a:pPr>
          <a:r>
            <a:rPr lang="en-US" sz="1000" b="0" i="0" strike="noStrike">
              <a:solidFill>
                <a:srgbClr val="008000"/>
              </a:solidFill>
              <a:latin typeface="Arial Rounded MT Bold"/>
            </a:rPr>
            <a:t>during this period</a:t>
          </a:r>
        </a:p>
      </xdr:txBody>
    </xdr:sp>
    <xdr:clientData/>
  </xdr:twoCellAnchor>
  <xdr:twoCellAnchor>
    <xdr:from>
      <xdr:col>5</xdr:col>
      <xdr:colOff>619125</xdr:colOff>
      <xdr:row>0</xdr:row>
      <xdr:rowOff>123825</xdr:rowOff>
    </xdr:from>
    <xdr:to>
      <xdr:col>17</xdr:col>
      <xdr:colOff>314325</xdr:colOff>
      <xdr:row>19</xdr:row>
      <xdr:rowOff>190500</xdr:rowOff>
    </xdr:to>
    <xdr:graphicFrame macro="">
      <xdr:nvGraphicFramePr>
        <xdr:cNvPr id="25686" name="Chart 2" descr="graph of Raccoon Point field water cut history">
          <a:extLst>
            <a:ext uri="{FF2B5EF4-FFF2-40B4-BE49-F238E27FC236}">
              <a16:creationId xmlns:a16="http://schemas.microsoft.com/office/drawing/2014/main" id="{00000000-0008-0000-0B00-00005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20</xdr:row>
      <xdr:rowOff>0</xdr:rowOff>
    </xdr:from>
    <xdr:to>
      <xdr:col>17</xdr:col>
      <xdr:colOff>333375</xdr:colOff>
      <xdr:row>37</xdr:row>
      <xdr:rowOff>238125</xdr:rowOff>
    </xdr:to>
    <xdr:graphicFrame macro="">
      <xdr:nvGraphicFramePr>
        <xdr:cNvPr id="25687" name="Chart 3" descr="graph of raccoon point field annual production">
          <a:extLst>
            <a:ext uri="{FF2B5EF4-FFF2-40B4-BE49-F238E27FC236}">
              <a16:creationId xmlns:a16="http://schemas.microsoft.com/office/drawing/2014/main" id="{00000000-0008-0000-0B00-000057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Y145"/>
  <sheetViews>
    <sheetView showGridLines="0" tabSelected="1" topLeftCell="A108" zoomScale="76" zoomScaleNormal="76" workbookViewId="0">
      <selection activeCell="F136" sqref="F136"/>
    </sheetView>
  </sheetViews>
  <sheetFormatPr defaultRowHeight="12.75" x14ac:dyDescent="0.2"/>
  <cols>
    <col min="1" max="1" width="13.42578125" style="26" bestFit="1" customWidth="1"/>
    <col min="2" max="2" width="14.28515625" bestFit="1" customWidth="1"/>
    <col min="3" max="3" width="12.85546875" customWidth="1"/>
    <col min="4" max="4" width="12" bestFit="1" customWidth="1"/>
    <col min="5" max="5" width="13.5703125" bestFit="1" customWidth="1"/>
    <col min="6" max="6" width="12.140625" bestFit="1" customWidth="1"/>
    <col min="7" max="7" width="9.28515625" bestFit="1" customWidth="1"/>
    <col min="8" max="8" width="11" bestFit="1" customWidth="1"/>
    <col min="9" max="9" width="13.42578125" bestFit="1" customWidth="1"/>
    <col min="10" max="10" width="11.7109375" bestFit="1" customWidth="1"/>
    <col min="11" max="11" width="11.140625" bestFit="1" customWidth="1"/>
    <col min="12" max="12" width="13.140625" bestFit="1" customWidth="1"/>
    <col min="13" max="13" width="14.28515625" bestFit="1" customWidth="1"/>
    <col min="14" max="14" width="10.28515625" bestFit="1" customWidth="1"/>
    <col min="15" max="15" width="12" bestFit="1" customWidth="1"/>
    <col min="16" max="16" width="11.140625" bestFit="1" customWidth="1"/>
    <col min="17" max="17" width="12.42578125" bestFit="1" customWidth="1"/>
    <col min="18" max="18" width="12.85546875" bestFit="1" customWidth="1"/>
    <col min="19" max="19" width="8.5703125" bestFit="1" customWidth="1"/>
    <col min="20" max="20" width="12.140625" bestFit="1" customWidth="1"/>
    <col min="21" max="21" width="11.42578125" bestFit="1" customWidth="1"/>
    <col min="22" max="22" width="12.140625" bestFit="1" customWidth="1"/>
    <col min="23" max="23" width="12.42578125" customWidth="1"/>
    <col min="24" max="24" width="13.5703125" bestFit="1" customWidth="1"/>
    <col min="25" max="25" width="16.7109375" bestFit="1" customWidth="1"/>
  </cols>
  <sheetData>
    <row r="2" spans="18:24" x14ac:dyDescent="0.2">
      <c r="R2" s="30"/>
    </row>
    <row r="7" spans="18:24" x14ac:dyDescent="0.2">
      <c r="W7" s="117" t="s">
        <v>41</v>
      </c>
      <c r="X7" s="118"/>
    </row>
    <row r="8" spans="18:24" x14ac:dyDescent="0.2">
      <c r="W8" s="119"/>
      <c r="X8" s="120"/>
    </row>
    <row r="9" spans="18:24" x14ac:dyDescent="0.2">
      <c r="W9" s="121" t="s">
        <v>42</v>
      </c>
      <c r="X9" s="122"/>
    </row>
    <row r="10" spans="18:24" x14ac:dyDescent="0.2">
      <c r="W10" s="98"/>
      <c r="X10" s="99"/>
    </row>
    <row r="11" spans="18:24" x14ac:dyDescent="0.2">
      <c r="W11" s="123" t="s">
        <v>43</v>
      </c>
      <c r="X11" s="124"/>
    </row>
    <row r="12" spans="18:24" x14ac:dyDescent="0.2">
      <c r="W12" s="98"/>
      <c r="X12" s="99"/>
    </row>
    <row r="13" spans="18:24" x14ac:dyDescent="0.2">
      <c r="W13" s="125" t="s">
        <v>44</v>
      </c>
      <c r="X13" s="126"/>
    </row>
    <row r="55" spans="1:25" ht="15" x14ac:dyDescent="0.2">
      <c r="C55" s="25"/>
    </row>
    <row r="56" spans="1:25" ht="15.75" thickBot="1" x14ac:dyDescent="0.25">
      <c r="C56" s="25"/>
    </row>
    <row r="57" spans="1:25" s="27" customFormat="1" ht="30.75" thickBot="1" x14ac:dyDescent="0.45">
      <c r="A57" s="127" t="s">
        <v>38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9"/>
    </row>
    <row r="58" spans="1:25" s="37" customFormat="1" ht="30" x14ac:dyDescent="0.4">
      <c r="A58" s="115" t="s">
        <v>7</v>
      </c>
      <c r="B58" s="113" t="s">
        <v>33</v>
      </c>
      <c r="C58" s="113"/>
      <c r="D58" s="113"/>
      <c r="E58" s="113"/>
      <c r="F58" s="113"/>
      <c r="G58" s="113"/>
      <c r="H58" s="113"/>
      <c r="I58" s="114"/>
      <c r="J58" s="112" t="s">
        <v>34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4"/>
      <c r="X58" s="27"/>
    </row>
    <row r="59" spans="1:25" ht="26.25" thickBot="1" x14ac:dyDescent="0.25">
      <c r="A59" s="116"/>
      <c r="B59" s="63" t="s">
        <v>35</v>
      </c>
      <c r="C59" s="63" t="s">
        <v>11</v>
      </c>
      <c r="D59" s="63" t="s">
        <v>8</v>
      </c>
      <c r="E59" s="63" t="s">
        <v>21</v>
      </c>
      <c r="F59" s="63" t="s">
        <v>22</v>
      </c>
      <c r="G59" s="63" t="s">
        <v>23</v>
      </c>
      <c r="H59" s="63" t="s">
        <v>24</v>
      </c>
      <c r="I59" s="64" t="s">
        <v>25</v>
      </c>
      <c r="J59" s="65" t="s">
        <v>9</v>
      </c>
      <c r="K59" s="63" t="s">
        <v>12</v>
      </c>
      <c r="L59" s="63" t="s">
        <v>13</v>
      </c>
      <c r="M59" s="63" t="s">
        <v>14</v>
      </c>
      <c r="N59" s="63" t="s">
        <v>15</v>
      </c>
      <c r="O59" s="63" t="s">
        <v>16</v>
      </c>
      <c r="P59" s="63" t="s">
        <v>17</v>
      </c>
      <c r="Q59" s="63" t="s">
        <v>18</v>
      </c>
      <c r="R59" s="63" t="s">
        <v>10</v>
      </c>
      <c r="S59" s="63" t="s">
        <v>26</v>
      </c>
      <c r="T59" s="63" t="s">
        <v>27</v>
      </c>
      <c r="U59" s="63" t="s">
        <v>28</v>
      </c>
      <c r="V59" s="63" t="s">
        <v>29</v>
      </c>
      <c r="W59" s="64" t="s">
        <v>30</v>
      </c>
      <c r="X59" s="37" t="s">
        <v>39</v>
      </c>
      <c r="Y59" s="37" t="s">
        <v>40</v>
      </c>
    </row>
    <row r="60" spans="1:25" x14ac:dyDescent="0.2">
      <c r="A60" s="85">
        <v>1943</v>
      </c>
      <c r="B60" s="86"/>
      <c r="C60" s="87"/>
      <c r="D60" s="87"/>
      <c r="E60" s="87"/>
      <c r="F60" s="87"/>
      <c r="G60" s="87"/>
      <c r="H60" s="87"/>
      <c r="I60" s="88"/>
      <c r="J60" s="71">
        <f>Sunniland!B7</f>
        <v>4032</v>
      </c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9"/>
      <c r="X60" s="72">
        <f>SUM(B60:W60)</f>
        <v>4032</v>
      </c>
      <c r="Y60" s="66">
        <f>SUM($X$60:X60)</f>
        <v>4032</v>
      </c>
    </row>
    <row r="61" spans="1:25" x14ac:dyDescent="0.2">
      <c r="A61" s="47">
        <v>1944</v>
      </c>
      <c r="B61" s="90"/>
      <c r="C61" s="78"/>
      <c r="D61" s="78"/>
      <c r="E61" s="78"/>
      <c r="F61" s="78"/>
      <c r="G61" s="78"/>
      <c r="H61" s="78"/>
      <c r="I61" s="82"/>
      <c r="J61" s="52">
        <f>Sunniland!B8</f>
        <v>11838</v>
      </c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80"/>
      <c r="X61" s="73">
        <f t="shared" ref="X61:X124" si="0">SUM(B61:W61)</f>
        <v>11838</v>
      </c>
      <c r="Y61" s="67">
        <f>SUM($X$60:X61)</f>
        <v>15870</v>
      </c>
    </row>
    <row r="62" spans="1:25" x14ac:dyDescent="0.2">
      <c r="A62" s="47">
        <v>1945</v>
      </c>
      <c r="B62" s="90"/>
      <c r="C62" s="78"/>
      <c r="D62" s="78"/>
      <c r="E62" s="78"/>
      <c r="F62" s="78"/>
      <c r="G62" s="78"/>
      <c r="H62" s="78"/>
      <c r="I62" s="82"/>
      <c r="J62" s="52">
        <f>Sunniland!B9</f>
        <v>27510</v>
      </c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80"/>
      <c r="X62" s="73">
        <f t="shared" si="0"/>
        <v>27510</v>
      </c>
      <c r="Y62" s="67">
        <f>SUM($X$60:X62)</f>
        <v>43380</v>
      </c>
    </row>
    <row r="63" spans="1:25" x14ac:dyDescent="0.2">
      <c r="A63" s="47">
        <v>1946</v>
      </c>
      <c r="B63" s="90"/>
      <c r="C63" s="78"/>
      <c r="D63" s="78"/>
      <c r="E63" s="78"/>
      <c r="F63" s="78"/>
      <c r="G63" s="78"/>
      <c r="H63" s="78"/>
      <c r="I63" s="82"/>
      <c r="J63" s="52">
        <f>Sunniland!B10</f>
        <v>56884</v>
      </c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80"/>
      <c r="X63" s="73">
        <f t="shared" si="0"/>
        <v>56884</v>
      </c>
      <c r="Y63" s="67">
        <f>SUM($X$60:X63)</f>
        <v>100264</v>
      </c>
    </row>
    <row r="64" spans="1:25" x14ac:dyDescent="0.2">
      <c r="A64" s="47">
        <v>1947</v>
      </c>
      <c r="B64" s="90"/>
      <c r="C64" s="78"/>
      <c r="D64" s="78"/>
      <c r="E64" s="78"/>
      <c r="F64" s="78"/>
      <c r="G64" s="78"/>
      <c r="H64" s="78"/>
      <c r="I64" s="82"/>
      <c r="J64" s="52">
        <f>Sunniland!B11</f>
        <v>259345</v>
      </c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80"/>
      <c r="X64" s="73">
        <f t="shared" si="0"/>
        <v>259345</v>
      </c>
      <c r="Y64" s="67">
        <f>SUM($X$60:X64)</f>
        <v>359609</v>
      </c>
    </row>
    <row r="65" spans="1:25" x14ac:dyDescent="0.2">
      <c r="A65" s="47">
        <v>1948</v>
      </c>
      <c r="B65" s="90"/>
      <c r="C65" s="78"/>
      <c r="D65" s="78"/>
      <c r="E65" s="78"/>
      <c r="F65" s="78"/>
      <c r="G65" s="78"/>
      <c r="H65" s="78"/>
      <c r="I65" s="82"/>
      <c r="J65" s="52">
        <f>Sunniland!B12</f>
        <v>291221</v>
      </c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80"/>
      <c r="X65" s="73">
        <f t="shared" si="0"/>
        <v>291221</v>
      </c>
      <c r="Y65" s="67">
        <f>SUM($X$60:X65)</f>
        <v>650830</v>
      </c>
    </row>
    <row r="66" spans="1:25" x14ac:dyDescent="0.2">
      <c r="A66" s="47">
        <v>1949</v>
      </c>
      <c r="B66" s="90"/>
      <c r="C66" s="78"/>
      <c r="D66" s="78"/>
      <c r="E66" s="78"/>
      <c r="F66" s="78"/>
      <c r="G66" s="78"/>
      <c r="H66" s="78"/>
      <c r="I66" s="82"/>
      <c r="J66" s="52">
        <f>Sunniland!B13</f>
        <v>441720</v>
      </c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80"/>
      <c r="X66" s="73">
        <f t="shared" si="0"/>
        <v>441720</v>
      </c>
      <c r="Y66" s="67">
        <f>SUM($X$60:X66)</f>
        <v>1092550</v>
      </c>
    </row>
    <row r="67" spans="1:25" x14ac:dyDescent="0.2">
      <c r="A67" s="47">
        <v>1950</v>
      </c>
      <c r="B67" s="90"/>
      <c r="C67" s="78"/>
      <c r="D67" s="78"/>
      <c r="E67" s="78"/>
      <c r="F67" s="78"/>
      <c r="G67" s="78"/>
      <c r="H67" s="78"/>
      <c r="I67" s="82"/>
      <c r="J67" s="52">
        <f>Sunniland!B14</f>
        <v>486021</v>
      </c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80"/>
      <c r="X67" s="73">
        <f t="shared" si="0"/>
        <v>486021</v>
      </c>
      <c r="Y67" s="67">
        <f>SUM($X$60:X67)</f>
        <v>1578571</v>
      </c>
    </row>
    <row r="68" spans="1:25" x14ac:dyDescent="0.2">
      <c r="A68" s="47">
        <v>1951</v>
      </c>
      <c r="B68" s="90"/>
      <c r="C68" s="78"/>
      <c r="D68" s="78"/>
      <c r="E68" s="78"/>
      <c r="F68" s="78"/>
      <c r="G68" s="78"/>
      <c r="H68" s="78"/>
      <c r="I68" s="82"/>
      <c r="J68" s="52">
        <f>Sunniland!B15</f>
        <v>596043</v>
      </c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80"/>
      <c r="X68" s="73">
        <f t="shared" si="0"/>
        <v>596043</v>
      </c>
      <c r="Y68" s="67">
        <f>SUM($X$60:X68)</f>
        <v>2174614</v>
      </c>
    </row>
    <row r="69" spans="1:25" x14ac:dyDescent="0.2">
      <c r="A69" s="47">
        <v>1952</v>
      </c>
      <c r="B69" s="90"/>
      <c r="C69" s="78"/>
      <c r="D69" s="78"/>
      <c r="E69" s="78"/>
      <c r="F69" s="78"/>
      <c r="G69" s="78"/>
      <c r="H69" s="78"/>
      <c r="I69" s="82"/>
      <c r="J69" s="52">
        <f>Sunniland!B16</f>
        <v>591855</v>
      </c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80"/>
      <c r="X69" s="73">
        <f t="shared" si="0"/>
        <v>591855</v>
      </c>
      <c r="Y69" s="67">
        <f>SUM($X$60:X69)</f>
        <v>2766469</v>
      </c>
    </row>
    <row r="70" spans="1:25" x14ac:dyDescent="0.2">
      <c r="A70" s="47">
        <v>1953</v>
      </c>
      <c r="B70" s="90"/>
      <c r="C70" s="78"/>
      <c r="D70" s="78"/>
      <c r="E70" s="78"/>
      <c r="F70" s="78"/>
      <c r="G70" s="78"/>
      <c r="H70" s="78"/>
      <c r="I70" s="82"/>
      <c r="J70" s="52">
        <f>Sunniland!B17</f>
        <v>541284</v>
      </c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80"/>
      <c r="X70" s="73">
        <f t="shared" si="0"/>
        <v>541284</v>
      </c>
      <c r="Y70" s="67">
        <f>SUM($X$60:X70)</f>
        <v>3307753</v>
      </c>
    </row>
    <row r="71" spans="1:25" x14ac:dyDescent="0.2">
      <c r="A71" s="47">
        <v>1954</v>
      </c>
      <c r="B71" s="90"/>
      <c r="C71" s="78"/>
      <c r="D71" s="78"/>
      <c r="E71" s="78"/>
      <c r="F71" s="78"/>
      <c r="G71" s="78"/>
      <c r="H71" s="78"/>
      <c r="I71" s="82"/>
      <c r="J71" s="52">
        <f>Sunniland!B18</f>
        <v>526222</v>
      </c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51">
        <f>'Forty Mile Bend'!B7</f>
        <v>21599</v>
      </c>
      <c r="X71" s="73">
        <f t="shared" si="0"/>
        <v>547821</v>
      </c>
      <c r="Y71" s="67">
        <f>SUM($X$60:X71)</f>
        <v>3855574</v>
      </c>
    </row>
    <row r="72" spans="1:25" x14ac:dyDescent="0.2">
      <c r="A72" s="47">
        <v>1955</v>
      </c>
      <c r="B72" s="90"/>
      <c r="C72" s="78"/>
      <c r="D72" s="78"/>
      <c r="E72" s="78"/>
      <c r="F72" s="78"/>
      <c r="G72" s="78"/>
      <c r="H72" s="78"/>
      <c r="I72" s="82"/>
      <c r="J72" s="52">
        <f>Sunniland!B19</f>
        <v>483365</v>
      </c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51">
        <f>'Forty Mile Bend'!B8</f>
        <v>11257</v>
      </c>
      <c r="X72" s="73">
        <f t="shared" si="0"/>
        <v>494622</v>
      </c>
      <c r="Y72" s="67">
        <f>SUM($X$60:X72)</f>
        <v>4350196</v>
      </c>
    </row>
    <row r="73" spans="1:25" x14ac:dyDescent="0.2">
      <c r="A73" s="47">
        <v>1956</v>
      </c>
      <c r="B73" s="90"/>
      <c r="C73" s="78"/>
      <c r="D73" s="78"/>
      <c r="E73" s="78"/>
      <c r="F73" s="78"/>
      <c r="G73" s="78"/>
      <c r="H73" s="78"/>
      <c r="I73" s="82"/>
      <c r="J73" s="52">
        <f>Sunniland!B20</f>
        <v>480381</v>
      </c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9"/>
      <c r="X73" s="73">
        <f t="shared" si="0"/>
        <v>480381</v>
      </c>
      <c r="Y73" s="67">
        <f>SUM($X$60:X73)</f>
        <v>4830577</v>
      </c>
    </row>
    <row r="74" spans="1:25" x14ac:dyDescent="0.2">
      <c r="A74" s="47">
        <v>1957</v>
      </c>
      <c r="B74" s="90"/>
      <c r="C74" s="78"/>
      <c r="D74" s="78"/>
      <c r="E74" s="78"/>
      <c r="F74" s="78"/>
      <c r="G74" s="78"/>
      <c r="H74" s="78"/>
      <c r="I74" s="82"/>
      <c r="J74" s="52">
        <f>Sunniland!B21</f>
        <v>459612</v>
      </c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80"/>
      <c r="X74" s="73">
        <f t="shared" si="0"/>
        <v>459612</v>
      </c>
      <c r="Y74" s="67">
        <f>SUM($X$60:X74)</f>
        <v>5290189</v>
      </c>
    </row>
    <row r="75" spans="1:25" x14ac:dyDescent="0.2">
      <c r="A75" s="47">
        <v>1958</v>
      </c>
      <c r="B75" s="90"/>
      <c r="C75" s="78"/>
      <c r="D75" s="78"/>
      <c r="E75" s="78"/>
      <c r="F75" s="78"/>
      <c r="G75" s="78"/>
      <c r="H75" s="78"/>
      <c r="I75" s="82"/>
      <c r="J75" s="52">
        <f>Sunniland!B22</f>
        <v>445886</v>
      </c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80"/>
      <c r="X75" s="73">
        <f t="shared" si="0"/>
        <v>445886</v>
      </c>
      <c r="Y75" s="67">
        <f>SUM($X$60:X75)</f>
        <v>5736075</v>
      </c>
    </row>
    <row r="76" spans="1:25" x14ac:dyDescent="0.2">
      <c r="A76" s="47">
        <v>1959</v>
      </c>
      <c r="B76" s="90"/>
      <c r="C76" s="78"/>
      <c r="D76" s="78"/>
      <c r="E76" s="78"/>
      <c r="F76" s="78"/>
      <c r="G76" s="78"/>
      <c r="H76" s="78"/>
      <c r="I76" s="82"/>
      <c r="J76" s="52">
        <f>Sunniland!B23</f>
        <v>386251</v>
      </c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80"/>
      <c r="X76" s="73">
        <f t="shared" si="0"/>
        <v>386251</v>
      </c>
      <c r="Y76" s="67">
        <f>SUM($X$60:X76)</f>
        <v>6122326</v>
      </c>
    </row>
    <row r="77" spans="1:25" x14ac:dyDescent="0.2">
      <c r="A77" s="47">
        <v>1960</v>
      </c>
      <c r="B77" s="90"/>
      <c r="C77" s="78"/>
      <c r="D77" s="78"/>
      <c r="E77" s="78"/>
      <c r="F77" s="78"/>
      <c r="G77" s="78"/>
      <c r="H77" s="78"/>
      <c r="I77" s="82"/>
      <c r="J77" s="52">
        <f>Sunniland!B24</f>
        <v>368978</v>
      </c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80"/>
      <c r="X77" s="73">
        <f t="shared" si="0"/>
        <v>368978</v>
      </c>
      <c r="Y77" s="67">
        <f>SUM($X$60:X77)</f>
        <v>6491304</v>
      </c>
    </row>
    <row r="78" spans="1:25" x14ac:dyDescent="0.2">
      <c r="A78" s="47">
        <v>1961</v>
      </c>
      <c r="B78" s="90"/>
      <c r="C78" s="78"/>
      <c r="D78" s="78"/>
      <c r="E78" s="78"/>
      <c r="F78" s="78"/>
      <c r="G78" s="78"/>
      <c r="H78" s="78"/>
      <c r="I78" s="82"/>
      <c r="J78" s="52">
        <f>Sunniland!B25</f>
        <v>374240</v>
      </c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80"/>
      <c r="X78" s="73">
        <f t="shared" si="0"/>
        <v>374240</v>
      </c>
      <c r="Y78" s="67">
        <f>SUM($X$60:X78)</f>
        <v>6865544</v>
      </c>
    </row>
    <row r="79" spans="1:25" x14ac:dyDescent="0.2">
      <c r="A79" s="47">
        <v>1962</v>
      </c>
      <c r="B79" s="90"/>
      <c r="C79" s="78"/>
      <c r="D79" s="78"/>
      <c r="E79" s="78"/>
      <c r="F79" s="78"/>
      <c r="G79" s="78"/>
      <c r="H79" s="78"/>
      <c r="I79" s="82"/>
      <c r="J79" s="52">
        <f>Sunniland!B26</f>
        <v>414673</v>
      </c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80"/>
      <c r="X79" s="73">
        <f t="shared" si="0"/>
        <v>414673</v>
      </c>
      <c r="Y79" s="67">
        <f>SUM($X$60:X79)</f>
        <v>7280217</v>
      </c>
    </row>
    <row r="80" spans="1:25" x14ac:dyDescent="0.2">
      <c r="A80" s="47">
        <v>1963</v>
      </c>
      <c r="B80" s="90"/>
      <c r="C80" s="78"/>
      <c r="D80" s="78"/>
      <c r="E80" s="78"/>
      <c r="F80" s="78"/>
      <c r="G80" s="78"/>
      <c r="H80" s="78"/>
      <c r="I80" s="82"/>
      <c r="J80" s="52">
        <f>Sunniland!B27</f>
        <v>463642</v>
      </c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80"/>
      <c r="X80" s="73">
        <f t="shared" si="0"/>
        <v>463642</v>
      </c>
      <c r="Y80" s="67">
        <f>SUM($X$60:X80)</f>
        <v>7743859</v>
      </c>
    </row>
    <row r="81" spans="1:25" x14ac:dyDescent="0.2">
      <c r="A81" s="47">
        <v>1964</v>
      </c>
      <c r="B81" s="90"/>
      <c r="C81" s="78"/>
      <c r="D81" s="78"/>
      <c r="E81" s="78"/>
      <c r="F81" s="78"/>
      <c r="G81" s="78"/>
      <c r="H81" s="78"/>
      <c r="I81" s="82"/>
      <c r="J81" s="52">
        <f>Sunniland!B28</f>
        <v>600686</v>
      </c>
      <c r="K81" s="49">
        <f>'Sunoco Felda'!B7</f>
        <v>19222</v>
      </c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80"/>
      <c r="X81" s="73">
        <f t="shared" si="0"/>
        <v>619908</v>
      </c>
      <c r="Y81" s="67">
        <f>SUM($X$60:X81)</f>
        <v>8363767</v>
      </c>
    </row>
    <row r="82" spans="1:25" x14ac:dyDescent="0.2">
      <c r="A82" s="47">
        <v>1965</v>
      </c>
      <c r="B82" s="90"/>
      <c r="C82" s="78"/>
      <c r="D82" s="78"/>
      <c r="E82" s="78"/>
      <c r="F82" s="78"/>
      <c r="G82" s="78"/>
      <c r="H82" s="78"/>
      <c r="I82" s="82"/>
      <c r="J82" s="52">
        <f>Sunniland!B29</f>
        <v>777219</v>
      </c>
      <c r="K82" s="49">
        <f>'Sunoco Felda'!B8</f>
        <v>686996</v>
      </c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80"/>
      <c r="X82" s="73">
        <f t="shared" si="0"/>
        <v>1464215</v>
      </c>
      <c r="Y82" s="67">
        <f>SUM($X$60:X82)</f>
        <v>9827982</v>
      </c>
    </row>
    <row r="83" spans="1:25" x14ac:dyDescent="0.2">
      <c r="A83" s="47">
        <v>1966</v>
      </c>
      <c r="B83" s="90"/>
      <c r="C83" s="78"/>
      <c r="D83" s="78"/>
      <c r="E83" s="78"/>
      <c r="F83" s="78"/>
      <c r="G83" s="78"/>
      <c r="H83" s="78"/>
      <c r="I83" s="82"/>
      <c r="J83" s="52">
        <f>Sunniland!B30</f>
        <v>801968</v>
      </c>
      <c r="K83" s="49">
        <f>'Sunoco Felda'!B9</f>
        <v>981556</v>
      </c>
      <c r="L83" s="49">
        <f>'West Felda'!B7</f>
        <v>5114</v>
      </c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80"/>
      <c r="X83" s="73">
        <f t="shared" si="0"/>
        <v>1788638</v>
      </c>
      <c r="Y83" s="67">
        <f>SUM($X$60:X83)</f>
        <v>11616620</v>
      </c>
    </row>
    <row r="84" spans="1:25" x14ac:dyDescent="0.2">
      <c r="A84" s="47">
        <v>1967</v>
      </c>
      <c r="B84" s="90"/>
      <c r="C84" s="78"/>
      <c r="D84" s="78"/>
      <c r="E84" s="78"/>
      <c r="F84" s="78"/>
      <c r="G84" s="78"/>
      <c r="H84" s="78"/>
      <c r="I84" s="82"/>
      <c r="J84" s="52">
        <f>Sunniland!B31</f>
        <v>585374</v>
      </c>
      <c r="K84" s="49">
        <f>'Sunoco Felda'!B10</f>
        <v>937797</v>
      </c>
      <c r="L84" s="49">
        <f>'West Felda'!B8</f>
        <v>9793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80"/>
      <c r="X84" s="73">
        <f t="shared" si="0"/>
        <v>1532964</v>
      </c>
      <c r="Y84" s="67">
        <f>SUM($X$60:X84)</f>
        <v>13149584</v>
      </c>
    </row>
    <row r="85" spans="1:25" x14ac:dyDescent="0.2">
      <c r="A85" s="47">
        <v>1968</v>
      </c>
      <c r="B85" s="90"/>
      <c r="C85" s="78"/>
      <c r="D85" s="78"/>
      <c r="E85" s="78"/>
      <c r="F85" s="78"/>
      <c r="G85" s="78"/>
      <c r="H85" s="78"/>
      <c r="I85" s="82"/>
      <c r="J85" s="52">
        <f>Sunniland!B32</f>
        <v>581455</v>
      </c>
      <c r="K85" s="49">
        <f>'Sunoco Felda'!B11</f>
        <v>839926</v>
      </c>
      <c r="L85" s="49">
        <f>'West Felda'!B9</f>
        <v>21682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80"/>
      <c r="X85" s="73">
        <f t="shared" si="0"/>
        <v>1443063</v>
      </c>
      <c r="Y85" s="67">
        <f>SUM($X$60:X85)</f>
        <v>14592647</v>
      </c>
    </row>
    <row r="86" spans="1:25" x14ac:dyDescent="0.2">
      <c r="A86" s="47">
        <v>1969</v>
      </c>
      <c r="B86" s="90"/>
      <c r="C86" s="78"/>
      <c r="D86" s="78"/>
      <c r="E86" s="78"/>
      <c r="F86" s="78"/>
      <c r="G86" s="78"/>
      <c r="H86" s="78"/>
      <c r="I86" s="82"/>
      <c r="J86" s="52">
        <f>Sunniland!B33</f>
        <v>790593</v>
      </c>
      <c r="K86" s="49">
        <f>'Sunoco Felda'!B12</f>
        <v>704622</v>
      </c>
      <c r="L86" s="49">
        <f>'West Felda'!B10</f>
        <v>120393</v>
      </c>
      <c r="M86" s="78"/>
      <c r="N86" s="49">
        <f>'Lake Trafford'!B7</f>
        <v>21464</v>
      </c>
      <c r="O86" s="78"/>
      <c r="P86" s="78"/>
      <c r="Q86" s="78"/>
      <c r="R86" s="78"/>
      <c r="S86" s="78"/>
      <c r="T86" s="78"/>
      <c r="U86" s="78"/>
      <c r="V86" s="78"/>
      <c r="W86" s="80"/>
      <c r="X86" s="73">
        <f t="shared" si="0"/>
        <v>1637072</v>
      </c>
      <c r="Y86" s="67">
        <f>SUM($X$60:X86)</f>
        <v>16229719</v>
      </c>
    </row>
    <row r="87" spans="1:25" x14ac:dyDescent="0.2">
      <c r="A87" s="47">
        <v>1970</v>
      </c>
      <c r="B87" s="52">
        <f>Jay!B7</f>
        <v>6819</v>
      </c>
      <c r="C87" s="78"/>
      <c r="D87" s="78"/>
      <c r="E87" s="78"/>
      <c r="F87" s="78"/>
      <c r="G87" s="78"/>
      <c r="H87" s="78"/>
      <c r="I87" s="82"/>
      <c r="J87" s="52">
        <f>Sunniland!B34</f>
        <v>722534</v>
      </c>
      <c r="K87" s="49">
        <f>'Sunoco Felda'!B13</f>
        <v>686335</v>
      </c>
      <c r="L87" s="49">
        <f>'West Felda'!B11</f>
        <v>1482556</v>
      </c>
      <c r="M87" s="78"/>
      <c r="N87" s="49">
        <f>'Lake Trafford'!B8</f>
        <v>25806</v>
      </c>
      <c r="O87" s="78"/>
      <c r="P87" s="78"/>
      <c r="Q87" s="78"/>
      <c r="R87" s="78"/>
      <c r="S87" s="78"/>
      <c r="T87" s="78"/>
      <c r="U87" s="78"/>
      <c r="V87" s="78"/>
      <c r="W87" s="80"/>
      <c r="X87" s="73">
        <f t="shared" si="0"/>
        <v>2924050</v>
      </c>
      <c r="Y87" s="67">
        <f>SUM($X$60:X87)</f>
        <v>19153769</v>
      </c>
    </row>
    <row r="88" spans="1:25" x14ac:dyDescent="0.2">
      <c r="A88" s="47">
        <v>1971</v>
      </c>
      <c r="B88" s="52">
        <f>Jay!B8</f>
        <v>687080</v>
      </c>
      <c r="C88" s="78"/>
      <c r="D88" s="78"/>
      <c r="E88" s="49">
        <f>'Mt. Carmel'!B8</f>
        <v>2177</v>
      </c>
      <c r="F88" s="78"/>
      <c r="G88" s="78"/>
      <c r="H88" s="78"/>
      <c r="I88" s="82"/>
      <c r="J88" s="52">
        <f>Sunniland!B35</f>
        <v>671118</v>
      </c>
      <c r="K88" s="49">
        <f>'Sunoco Felda'!B14</f>
        <v>635465</v>
      </c>
      <c r="L88" s="49">
        <f>'West Felda'!B12</f>
        <v>3151559</v>
      </c>
      <c r="M88" s="78"/>
      <c r="N88" s="49">
        <f>'Lake Trafford'!B9</f>
        <v>24021</v>
      </c>
      <c r="O88" s="78"/>
      <c r="P88" s="78"/>
      <c r="Q88" s="78"/>
      <c r="R88" s="78"/>
      <c r="S88" s="78"/>
      <c r="T88" s="78"/>
      <c r="U88" s="78"/>
      <c r="V88" s="78"/>
      <c r="W88" s="80"/>
      <c r="X88" s="73">
        <f t="shared" si="0"/>
        <v>5171420</v>
      </c>
      <c r="Y88" s="67">
        <f>SUM($X$60:X88)</f>
        <v>24325189</v>
      </c>
    </row>
    <row r="89" spans="1:25" x14ac:dyDescent="0.2">
      <c r="A89" s="47">
        <v>1972</v>
      </c>
      <c r="B89" s="52">
        <f>Jay!B9</f>
        <v>12062344</v>
      </c>
      <c r="C89" s="49">
        <f>BJC!B9</f>
        <v>36074</v>
      </c>
      <c r="D89" s="78"/>
      <c r="E89" s="49">
        <f>'Mt. Carmel'!B9</f>
        <v>197426</v>
      </c>
      <c r="F89" s="78"/>
      <c r="G89" s="78"/>
      <c r="H89" s="78"/>
      <c r="I89" s="82"/>
      <c r="J89" s="52">
        <f>Sunniland!B36</f>
        <v>523185</v>
      </c>
      <c r="K89" s="49">
        <f>'Sunoco Felda'!B15</f>
        <v>579407</v>
      </c>
      <c r="L89" s="49">
        <f>'West Felda'!B13</f>
        <v>3294628</v>
      </c>
      <c r="M89" s="78"/>
      <c r="N89" s="49">
        <f>'Lake Trafford'!B10</f>
        <v>23206</v>
      </c>
      <c r="O89" s="49">
        <f>'Bear Island'!B9</f>
        <v>3885</v>
      </c>
      <c r="P89" s="78"/>
      <c r="Q89" s="78"/>
      <c r="R89" s="78"/>
      <c r="S89" s="78"/>
      <c r="T89" s="78"/>
      <c r="U89" s="78"/>
      <c r="V89" s="78"/>
      <c r="W89" s="80"/>
      <c r="X89" s="73">
        <f t="shared" si="0"/>
        <v>16720155</v>
      </c>
      <c r="Y89" s="67">
        <f>SUM($X$60:X89)</f>
        <v>41045344</v>
      </c>
    </row>
    <row r="90" spans="1:25" x14ac:dyDescent="0.2">
      <c r="A90" s="47">
        <v>1973</v>
      </c>
      <c r="B90" s="52">
        <f>Jay!B10</f>
        <v>27894547</v>
      </c>
      <c r="C90" s="49">
        <f>BJC!B10</f>
        <v>313</v>
      </c>
      <c r="D90" s="78"/>
      <c r="E90" s="49">
        <f>'Mt. Carmel'!B10</f>
        <v>195779</v>
      </c>
      <c r="F90" s="78"/>
      <c r="G90" s="78"/>
      <c r="H90" s="78"/>
      <c r="I90" s="82"/>
      <c r="J90" s="52">
        <f>Sunniland!B37</f>
        <v>564026</v>
      </c>
      <c r="K90" s="49">
        <f>'Sunoco Felda'!B16</f>
        <v>603336</v>
      </c>
      <c r="L90" s="49">
        <f>'West Felda'!B14</f>
        <v>3196531</v>
      </c>
      <c r="M90" s="78"/>
      <c r="N90" s="49">
        <f>'Lake Trafford'!B11</f>
        <v>16739</v>
      </c>
      <c r="O90" s="49">
        <f>'Bear Island'!B10</f>
        <v>105732</v>
      </c>
      <c r="P90" s="78"/>
      <c r="Q90" s="78"/>
      <c r="R90" s="78"/>
      <c r="S90" s="78"/>
      <c r="T90" s="78"/>
      <c r="U90" s="49">
        <f>Seminole!B10</f>
        <v>1342</v>
      </c>
      <c r="V90" s="78"/>
      <c r="W90" s="80"/>
      <c r="X90" s="73">
        <f t="shared" si="0"/>
        <v>32578345</v>
      </c>
      <c r="Y90" s="67">
        <f>SUM($X$60:X90)</f>
        <v>73623689</v>
      </c>
    </row>
    <row r="91" spans="1:25" x14ac:dyDescent="0.2">
      <c r="A91" s="47">
        <v>1974</v>
      </c>
      <c r="B91" s="52">
        <f>Jay!B11</f>
        <v>31574636</v>
      </c>
      <c r="C91" s="49">
        <f>BJC!B11</f>
        <v>0</v>
      </c>
      <c r="D91" s="78"/>
      <c r="E91" s="49">
        <f>'Mt. Carmel'!B11</f>
        <v>186340</v>
      </c>
      <c r="F91" s="78"/>
      <c r="G91" s="78"/>
      <c r="H91" s="78"/>
      <c r="I91" s="82"/>
      <c r="J91" s="52">
        <f>Sunniland!B38</f>
        <v>541523</v>
      </c>
      <c r="K91" s="49">
        <f>'Sunoco Felda'!B17</f>
        <v>559960</v>
      </c>
      <c r="L91" s="49">
        <f>'West Felda'!B15</f>
        <v>3146800</v>
      </c>
      <c r="M91" s="78"/>
      <c r="N91" s="49">
        <f>'Lake Trafford'!B12</f>
        <v>11590</v>
      </c>
      <c r="O91" s="49">
        <f>'Bear Island'!B11</f>
        <v>170485</v>
      </c>
      <c r="P91" s="49">
        <f>'Lehigh Park'!B11</f>
        <v>44276</v>
      </c>
      <c r="Q91" s="78"/>
      <c r="R91" s="78"/>
      <c r="S91" s="78"/>
      <c r="T91" s="78"/>
      <c r="U91" s="49">
        <f>Seminole!B11</f>
        <v>8005</v>
      </c>
      <c r="V91" s="78"/>
      <c r="W91" s="80"/>
      <c r="X91" s="73">
        <f t="shared" si="0"/>
        <v>36243615</v>
      </c>
      <c r="Y91" s="67">
        <f>SUM($X$60:X91)</f>
        <v>109867304</v>
      </c>
    </row>
    <row r="92" spans="1:25" x14ac:dyDescent="0.2">
      <c r="A92" s="47">
        <v>1975</v>
      </c>
      <c r="B92" s="52">
        <f>Jay!B12</f>
        <v>31693209</v>
      </c>
      <c r="C92" s="49">
        <f>BJC!B12</f>
        <v>4596936</v>
      </c>
      <c r="D92" s="78"/>
      <c r="E92" s="49">
        <f>'Mt. Carmel'!B12</f>
        <v>565160</v>
      </c>
      <c r="F92" s="78"/>
      <c r="G92" s="78"/>
      <c r="H92" s="78"/>
      <c r="I92" s="82"/>
      <c r="J92" s="52">
        <f>Sunniland!B39</f>
        <v>506643</v>
      </c>
      <c r="K92" s="49">
        <f>'Sunoco Felda'!B18</f>
        <v>552263</v>
      </c>
      <c r="L92" s="49">
        <f>'West Felda'!B16</f>
        <v>3371787</v>
      </c>
      <c r="M92" s="78"/>
      <c r="N92" s="49">
        <f>'Lake Trafford'!B13</f>
        <v>9461</v>
      </c>
      <c r="O92" s="49">
        <f>'Bear Island'!B12</f>
        <v>330006</v>
      </c>
      <c r="P92" s="49">
        <f>'Lehigh Park'!B12</f>
        <v>39943</v>
      </c>
      <c r="Q92" s="78"/>
      <c r="R92" s="78"/>
      <c r="S92" s="78"/>
      <c r="T92" s="78"/>
      <c r="U92" s="49">
        <f>Seminole!B12</f>
        <v>25016</v>
      </c>
      <c r="V92" s="78"/>
      <c r="W92" s="80"/>
      <c r="X92" s="73">
        <f t="shared" si="0"/>
        <v>41690424</v>
      </c>
      <c r="Y92" s="67">
        <f>SUM($X$60:X92)</f>
        <v>151557728</v>
      </c>
    </row>
    <row r="93" spans="1:25" x14ac:dyDescent="0.2">
      <c r="A93" s="47">
        <v>1976</v>
      </c>
      <c r="B93" s="52">
        <f>Jay!B13</f>
        <v>33561648</v>
      </c>
      <c r="C93" s="49">
        <f>BJC!B13</f>
        <v>5459247</v>
      </c>
      <c r="D93" s="78"/>
      <c r="E93" s="49">
        <f>'Mt. Carmel'!B13</f>
        <v>585137</v>
      </c>
      <c r="F93" s="78"/>
      <c r="G93" s="78"/>
      <c r="H93" s="78"/>
      <c r="I93" s="82"/>
      <c r="J93" s="52">
        <f>Sunniland!B40</f>
        <v>472945</v>
      </c>
      <c r="K93" s="49">
        <f>'Sunoco Felda'!B19</f>
        <v>551772</v>
      </c>
      <c r="L93" s="49">
        <f>'West Felda'!B17</f>
        <v>3012674</v>
      </c>
      <c r="M93" s="78"/>
      <c r="N93" s="49">
        <f>'Lake Trafford'!B14</f>
        <v>5879</v>
      </c>
      <c r="O93" s="49">
        <f>'Bear Island'!B13</f>
        <v>571642</v>
      </c>
      <c r="P93" s="49">
        <f>'Lehigh Park'!B13</f>
        <v>215286</v>
      </c>
      <c r="Q93" s="78"/>
      <c r="R93" s="78"/>
      <c r="S93" s="78"/>
      <c r="T93" s="78"/>
      <c r="U93" s="49">
        <f>Seminole!B13</f>
        <v>24280</v>
      </c>
      <c r="V93" s="78"/>
      <c r="W93" s="80"/>
      <c r="X93" s="73">
        <f t="shared" si="0"/>
        <v>44460510</v>
      </c>
      <c r="Y93" s="67">
        <f>SUM($X$60:X93)</f>
        <v>196018238</v>
      </c>
    </row>
    <row r="94" spans="1:25" x14ac:dyDescent="0.2">
      <c r="A94" s="47">
        <v>1977</v>
      </c>
      <c r="B94" s="52">
        <f>Jay!B14</f>
        <v>35225341</v>
      </c>
      <c r="C94" s="49">
        <f>BJC!B14</f>
        <v>5667962</v>
      </c>
      <c r="D94" s="78"/>
      <c r="E94" s="49">
        <f>'Mt. Carmel'!B14</f>
        <v>533165</v>
      </c>
      <c r="F94" s="78"/>
      <c r="G94" s="78"/>
      <c r="H94" s="78"/>
      <c r="I94" s="83">
        <f>'Sweetwater Creek'!B14</f>
        <v>2046</v>
      </c>
      <c r="J94" s="52">
        <f>Sunniland!B41</f>
        <v>488902</v>
      </c>
      <c r="K94" s="49">
        <f>'Sunoco Felda'!B20</f>
        <v>442786</v>
      </c>
      <c r="L94" s="49">
        <f>'West Felda'!B18</f>
        <v>2840503</v>
      </c>
      <c r="M94" s="78"/>
      <c r="N94" s="49">
        <f>'Lake Trafford'!B15</f>
        <v>11421</v>
      </c>
      <c r="O94" s="49">
        <f>'Bear Island'!B14</f>
        <v>899732</v>
      </c>
      <c r="P94" s="49">
        <f>'Lehigh Park'!B14</f>
        <v>485329</v>
      </c>
      <c r="Q94" s="78"/>
      <c r="R94" s="78"/>
      <c r="S94" s="49">
        <f>'Baxter Island'!B14</f>
        <v>1046</v>
      </c>
      <c r="T94" s="78"/>
      <c r="U94" s="49">
        <f>Seminole!B14</f>
        <v>22290</v>
      </c>
      <c r="V94" s="78"/>
      <c r="W94" s="80"/>
      <c r="X94" s="73">
        <f t="shared" si="0"/>
        <v>46620523</v>
      </c>
      <c r="Y94" s="67">
        <f>SUM($X$60:X94)</f>
        <v>242638761</v>
      </c>
    </row>
    <row r="95" spans="1:25" x14ac:dyDescent="0.2">
      <c r="A95" s="47">
        <v>1978</v>
      </c>
      <c r="B95" s="52">
        <f>Jay!B15</f>
        <v>36087305</v>
      </c>
      <c r="C95" s="49">
        <f>BJC!B15</f>
        <v>5857725</v>
      </c>
      <c r="D95" s="78"/>
      <c r="E95" s="49">
        <f>'Mt. Carmel'!B15</f>
        <v>548434</v>
      </c>
      <c r="F95" s="78"/>
      <c r="G95" s="78"/>
      <c r="H95" s="78"/>
      <c r="I95" s="83">
        <f>'Sweetwater Creek'!B15</f>
        <v>6595</v>
      </c>
      <c r="J95" s="52">
        <f>Sunniland!B42</f>
        <v>428761</v>
      </c>
      <c r="K95" s="49">
        <f>'Sunoco Felda'!B21</f>
        <v>329276</v>
      </c>
      <c r="L95" s="49">
        <f>'West Felda'!B19</f>
        <v>2431292</v>
      </c>
      <c r="M95" s="49">
        <f>'Mid-Felda'!B15</f>
        <v>85738</v>
      </c>
      <c r="N95" s="49">
        <f>'Lake Trafford'!B16</f>
        <v>15972</v>
      </c>
      <c r="O95" s="49">
        <f>'Bear Island'!B15</f>
        <v>914080</v>
      </c>
      <c r="P95" s="49">
        <f>'Lehigh Park'!B15</f>
        <v>826097</v>
      </c>
      <c r="Q95" s="78"/>
      <c r="R95" s="78"/>
      <c r="S95" s="49">
        <f>'Baxter Island'!B15</f>
        <v>813</v>
      </c>
      <c r="T95" s="49">
        <f>'Pepper Hammock'!B15</f>
        <v>343</v>
      </c>
      <c r="U95" s="49">
        <f>Seminole!B15</f>
        <v>3822</v>
      </c>
      <c r="V95" s="78"/>
      <c r="W95" s="80"/>
      <c r="X95" s="73">
        <f t="shared" si="0"/>
        <v>47536253</v>
      </c>
      <c r="Y95" s="67">
        <f>SUM($X$60:X95)</f>
        <v>290175014</v>
      </c>
    </row>
    <row r="96" spans="1:25" x14ac:dyDescent="0.2">
      <c r="A96" s="47">
        <v>1979</v>
      </c>
      <c r="B96" s="52">
        <f>Jay!B16</f>
        <v>36089373</v>
      </c>
      <c r="C96" s="49">
        <f>BJC!B16</f>
        <v>5761034</v>
      </c>
      <c r="D96" s="78"/>
      <c r="E96" s="49">
        <f>'Mt. Carmel'!B16</f>
        <v>609261</v>
      </c>
      <c r="F96" s="78"/>
      <c r="G96" s="78"/>
      <c r="H96" s="78"/>
      <c r="I96" s="83">
        <f>'Sweetwater Creek'!B16</f>
        <v>3282</v>
      </c>
      <c r="J96" s="52">
        <f>Sunniland!B43</f>
        <v>383016</v>
      </c>
      <c r="K96" s="49">
        <f>'Sunoco Felda'!B22</f>
        <v>281924</v>
      </c>
      <c r="L96" s="49">
        <f>'West Felda'!B20</f>
        <v>2176319</v>
      </c>
      <c r="M96" s="49">
        <f>'Mid-Felda'!B16</f>
        <v>118655</v>
      </c>
      <c r="N96" s="49">
        <f>'Lake Trafford'!B17</f>
        <v>13880</v>
      </c>
      <c r="O96" s="49">
        <f>'Bear Island'!B16</f>
        <v>1061161</v>
      </c>
      <c r="P96" s="49">
        <f>'Lehigh Park'!B16</f>
        <v>664285</v>
      </c>
      <c r="Q96" s="78"/>
      <c r="R96" s="78"/>
      <c r="S96" s="77"/>
      <c r="T96" s="49">
        <f>'Pepper Hammock'!B16</f>
        <v>0</v>
      </c>
      <c r="U96" s="49">
        <f>Seminole!B16</f>
        <v>0</v>
      </c>
      <c r="V96" s="78"/>
      <c r="W96" s="80"/>
      <c r="X96" s="73">
        <f t="shared" si="0"/>
        <v>47162190</v>
      </c>
      <c r="Y96" s="67">
        <f>SUM($X$60:X96)</f>
        <v>337337204</v>
      </c>
    </row>
    <row r="97" spans="1:25" x14ac:dyDescent="0.2">
      <c r="A97" s="47">
        <v>1980</v>
      </c>
      <c r="B97" s="52">
        <f>Jay!B17</f>
        <v>31914848</v>
      </c>
      <c r="C97" s="49">
        <f>BJC!B17</f>
        <v>6068865</v>
      </c>
      <c r="D97" s="78"/>
      <c r="E97" s="49">
        <f>'Mt. Carmel'!B17</f>
        <v>495685</v>
      </c>
      <c r="F97" s="78"/>
      <c r="G97" s="78"/>
      <c r="H97" s="78"/>
      <c r="I97" s="83">
        <f>'Sweetwater Creek'!B17</f>
        <v>1456</v>
      </c>
      <c r="J97" s="52">
        <f>Sunniland!B44</f>
        <v>295417</v>
      </c>
      <c r="K97" s="49">
        <f>'Sunoco Felda'!B23</f>
        <v>308075</v>
      </c>
      <c r="L97" s="49">
        <f>'West Felda'!B21</f>
        <v>2025432</v>
      </c>
      <c r="M97" s="49">
        <f>'Mid-Felda'!B17</f>
        <v>163024</v>
      </c>
      <c r="N97" s="49">
        <f>'Lake Trafford'!B18</f>
        <v>13224</v>
      </c>
      <c r="O97" s="49">
        <f>'Bear Island'!B17</f>
        <v>1039907</v>
      </c>
      <c r="P97" s="49">
        <f>'Lehigh Park'!B17</f>
        <v>560565</v>
      </c>
      <c r="Q97" s="78"/>
      <c r="R97" s="78"/>
      <c r="S97" s="78"/>
      <c r="T97" s="49">
        <f>'Pepper Hammock'!B17</f>
        <v>0</v>
      </c>
      <c r="U97" s="77"/>
      <c r="V97" s="78"/>
      <c r="W97" s="80"/>
      <c r="X97" s="73">
        <f t="shared" si="0"/>
        <v>42886498</v>
      </c>
      <c r="Y97" s="67">
        <f>SUM($X$60:X97)</f>
        <v>380223702</v>
      </c>
    </row>
    <row r="98" spans="1:25" x14ac:dyDescent="0.2">
      <c r="A98" s="47">
        <v>1981</v>
      </c>
      <c r="B98" s="52">
        <f>Jay!B18</f>
        <v>24972497</v>
      </c>
      <c r="C98" s="49">
        <f>BJC!B18</f>
        <v>5802624</v>
      </c>
      <c r="D98" s="78"/>
      <c r="E98" s="49">
        <f>'Mt. Carmel'!B18</f>
        <v>250552</v>
      </c>
      <c r="F98" s="78"/>
      <c r="G98" s="78"/>
      <c r="H98" s="78"/>
      <c r="I98" s="81"/>
      <c r="J98" s="52">
        <f>Sunniland!B45</f>
        <v>220598</v>
      </c>
      <c r="K98" s="49">
        <f>'Sunoco Felda'!B24</f>
        <v>220598</v>
      </c>
      <c r="L98" s="49">
        <f>'West Felda'!B22</f>
        <v>1688711</v>
      </c>
      <c r="M98" s="49">
        <f>'Mid-Felda'!B18</f>
        <v>129276</v>
      </c>
      <c r="N98" s="49">
        <f>'Lake Trafford'!B19</f>
        <v>13018</v>
      </c>
      <c r="O98" s="49">
        <f>'Bear Island'!B18</f>
        <v>944245</v>
      </c>
      <c r="P98" s="49">
        <f>'Lehigh Park'!B18</f>
        <v>466616</v>
      </c>
      <c r="Q98" s="49">
        <f>'Raccoon Point'!B18</f>
        <v>1982</v>
      </c>
      <c r="R98" s="78"/>
      <c r="S98" s="78"/>
      <c r="T98" s="49">
        <f>'Pepper Hammock'!B18</f>
        <v>0</v>
      </c>
      <c r="U98" s="78"/>
      <c r="V98" s="78"/>
      <c r="W98" s="80"/>
      <c r="X98" s="73">
        <f t="shared" si="0"/>
        <v>34710717</v>
      </c>
      <c r="Y98" s="67">
        <f>SUM($X$60:X98)</f>
        <v>414934419</v>
      </c>
    </row>
    <row r="99" spans="1:25" x14ac:dyDescent="0.2">
      <c r="A99" s="47">
        <v>1982</v>
      </c>
      <c r="B99" s="52">
        <f>Jay!B19</f>
        <v>16750425</v>
      </c>
      <c r="C99" s="49">
        <f>BJC!B19</f>
        <v>5350349</v>
      </c>
      <c r="D99" s="78"/>
      <c r="E99" s="49">
        <f>'Mt. Carmel'!B19</f>
        <v>103031</v>
      </c>
      <c r="F99" s="78"/>
      <c r="G99" s="78"/>
      <c r="H99" s="78"/>
      <c r="I99" s="82"/>
      <c r="J99" s="52">
        <f>Sunniland!B46</f>
        <v>167335</v>
      </c>
      <c r="K99" s="49">
        <f>'Sunoco Felda'!B25</f>
        <v>268251</v>
      </c>
      <c r="L99" s="49">
        <f>'West Felda'!B23</f>
        <v>1616950</v>
      </c>
      <c r="M99" s="49">
        <f>'Mid-Felda'!B19</f>
        <v>109119</v>
      </c>
      <c r="N99" s="49">
        <f>'Lake Trafford'!B20</f>
        <v>12396</v>
      </c>
      <c r="O99" s="49">
        <f>'Bear Island'!B19</f>
        <v>880931</v>
      </c>
      <c r="P99" s="49">
        <f>'Lehigh Park'!B19</f>
        <v>341667</v>
      </c>
      <c r="Q99" s="49">
        <f>'Raccoon Point'!B19</f>
        <v>603</v>
      </c>
      <c r="R99" s="78"/>
      <c r="S99" s="78"/>
      <c r="T99" s="49">
        <f>'Pepper Hammock'!B19</f>
        <v>0</v>
      </c>
      <c r="U99" s="78"/>
      <c r="V99" s="49">
        <f>'Townsend Canal'!B19</f>
        <v>22309</v>
      </c>
      <c r="W99" s="80"/>
      <c r="X99" s="73">
        <f t="shared" si="0"/>
        <v>25623366</v>
      </c>
      <c r="Y99" s="67">
        <f>SUM($X$60:X99)</f>
        <v>440557785</v>
      </c>
    </row>
    <row r="100" spans="1:25" x14ac:dyDescent="0.2">
      <c r="A100" s="47">
        <v>1983</v>
      </c>
      <c r="B100" s="52">
        <f>Jay!B20</f>
        <v>12530827</v>
      </c>
      <c r="C100" s="49">
        <f>BJC!B20</f>
        <v>3645928</v>
      </c>
      <c r="D100" s="78"/>
      <c r="E100" s="49">
        <f>'Mt. Carmel'!B20</f>
        <v>92988</v>
      </c>
      <c r="F100" s="78"/>
      <c r="G100" s="78"/>
      <c r="H100" s="78"/>
      <c r="I100" s="82"/>
      <c r="J100" s="52">
        <f>Sunniland!B47</f>
        <v>202578</v>
      </c>
      <c r="K100" s="49">
        <f>'Sunoco Felda'!B26</f>
        <v>270831</v>
      </c>
      <c r="L100" s="49">
        <f>'West Felda'!B24</f>
        <v>1431654</v>
      </c>
      <c r="M100" s="49">
        <f>'Mid-Felda'!B20</f>
        <v>114923</v>
      </c>
      <c r="N100" s="49">
        <f>'Lake Trafford'!B21</f>
        <v>12369</v>
      </c>
      <c r="O100" s="49">
        <f>'Bear Island'!B20</f>
        <v>820101</v>
      </c>
      <c r="P100" s="49">
        <f>'Lehigh Park'!B20</f>
        <v>299243</v>
      </c>
      <c r="Q100" s="49">
        <f>'Raccoon Point'!B20</f>
        <v>18703</v>
      </c>
      <c r="R100" s="78"/>
      <c r="S100" s="78"/>
      <c r="T100" s="49">
        <f>'Pepper Hammock'!B20</f>
        <v>0</v>
      </c>
      <c r="U100" s="78"/>
      <c r="V100" s="49">
        <f>'Townsend Canal'!B20</f>
        <v>35429</v>
      </c>
      <c r="W100" s="80"/>
      <c r="X100" s="73">
        <f t="shared" si="0"/>
        <v>19475574</v>
      </c>
      <c r="Y100" s="67">
        <f>SUM($X$60:X100)</f>
        <v>460033359</v>
      </c>
    </row>
    <row r="101" spans="1:25" x14ac:dyDescent="0.2">
      <c r="A101" s="47">
        <v>1984</v>
      </c>
      <c r="B101" s="52">
        <f>Jay!B21</f>
        <v>8769649</v>
      </c>
      <c r="C101" s="49">
        <f>BJC!B21</f>
        <v>2216417</v>
      </c>
      <c r="D101" s="78"/>
      <c r="E101" s="49">
        <f>'Mt. Carmel'!B21</f>
        <v>79557</v>
      </c>
      <c r="F101" s="78"/>
      <c r="G101" s="78"/>
      <c r="H101" s="78"/>
      <c r="I101" s="82"/>
      <c r="J101" s="52">
        <f>Sunniland!B48</f>
        <v>160454</v>
      </c>
      <c r="K101" s="49">
        <f>'Sunoco Felda'!B27</f>
        <v>227939</v>
      </c>
      <c r="L101" s="49">
        <f>'West Felda'!B25</f>
        <v>1321000</v>
      </c>
      <c r="M101" s="49">
        <f>'Mid-Felda'!B21</f>
        <v>83869</v>
      </c>
      <c r="N101" s="49">
        <f>'Lake Trafford'!B22</f>
        <v>11963</v>
      </c>
      <c r="O101" s="49">
        <f>'Bear Island'!B21</f>
        <v>771792</v>
      </c>
      <c r="P101" s="49">
        <f>'Lehigh Park'!B21</f>
        <v>330756</v>
      </c>
      <c r="Q101" s="49">
        <f>'Raccoon Point'!B21</f>
        <v>421450</v>
      </c>
      <c r="R101" s="78"/>
      <c r="S101" s="78"/>
      <c r="T101" s="49">
        <f>'Pepper Hammock'!B21</f>
        <v>0</v>
      </c>
      <c r="U101" s="78"/>
      <c r="V101" s="49">
        <f>'Townsend Canal'!B21</f>
        <v>67123</v>
      </c>
      <c r="W101" s="80"/>
      <c r="X101" s="73">
        <f t="shared" si="0"/>
        <v>14461969</v>
      </c>
      <c r="Y101" s="67">
        <f>SUM($X$60:X101)</f>
        <v>474495328</v>
      </c>
    </row>
    <row r="102" spans="1:25" x14ac:dyDescent="0.2">
      <c r="A102" s="47">
        <v>1985</v>
      </c>
      <c r="B102" s="52">
        <f>Jay!B22</f>
        <v>6358259</v>
      </c>
      <c r="C102" s="49">
        <f>BJC!B22</f>
        <v>1455467</v>
      </c>
      <c r="D102" s="78"/>
      <c r="E102" s="49">
        <f>'Mt. Carmel'!B22</f>
        <v>68416</v>
      </c>
      <c r="F102" s="78"/>
      <c r="G102" s="78"/>
      <c r="H102" s="78"/>
      <c r="I102" s="82"/>
      <c r="J102" s="52">
        <f>Sunniland!B49</f>
        <v>129841</v>
      </c>
      <c r="K102" s="49">
        <f>'Sunoco Felda'!B28</f>
        <v>188532</v>
      </c>
      <c r="L102" s="49">
        <f>'West Felda'!B26</f>
        <v>1146947</v>
      </c>
      <c r="M102" s="49">
        <f>'Mid-Felda'!B22</f>
        <v>107639</v>
      </c>
      <c r="N102" s="49">
        <f>'Lake Trafford'!B23</f>
        <v>11710</v>
      </c>
      <c r="O102" s="49">
        <f>'Bear Island'!B22</f>
        <v>685248</v>
      </c>
      <c r="P102" s="49">
        <f>'Lehigh Park'!B22</f>
        <v>261720</v>
      </c>
      <c r="Q102" s="49">
        <f>'Raccoon Point'!B22</f>
        <v>934026</v>
      </c>
      <c r="R102" s="49">
        <f>Corkscrew!B22</f>
        <v>9472</v>
      </c>
      <c r="S102" s="78"/>
      <c r="T102" s="49">
        <f>'Pepper Hammock'!B22</f>
        <v>0</v>
      </c>
      <c r="U102" s="78"/>
      <c r="V102" s="49">
        <f>'Townsend Canal'!B22</f>
        <v>99866</v>
      </c>
      <c r="W102" s="80"/>
      <c r="X102" s="73">
        <f t="shared" si="0"/>
        <v>11457143</v>
      </c>
      <c r="Y102" s="67">
        <f>SUM($X$60:X102)</f>
        <v>485952471</v>
      </c>
    </row>
    <row r="103" spans="1:25" x14ac:dyDescent="0.2">
      <c r="A103" s="47">
        <v>1986</v>
      </c>
      <c r="B103" s="52">
        <f>Jay!B23</f>
        <v>5518771</v>
      </c>
      <c r="C103" s="49">
        <f>BJC!B23</f>
        <v>888837</v>
      </c>
      <c r="D103" s="49">
        <f>McLellan!B33</f>
        <v>37771</v>
      </c>
      <c r="E103" s="49">
        <f>'Mt. Carmel'!B23</f>
        <v>45649</v>
      </c>
      <c r="F103" s="78"/>
      <c r="G103" s="49">
        <f>'Bluff Springs'!B23</f>
        <v>133373</v>
      </c>
      <c r="H103" s="78"/>
      <c r="I103" s="82"/>
      <c r="J103" s="52">
        <f>Sunniland!B50</f>
        <v>53546</v>
      </c>
      <c r="K103" s="49">
        <f>'Sunoco Felda'!B29</f>
        <v>165685</v>
      </c>
      <c r="L103" s="49">
        <f>'West Felda'!B27</f>
        <v>918659</v>
      </c>
      <c r="M103" s="49">
        <f>'Mid-Felda'!B23</f>
        <v>61652</v>
      </c>
      <c r="N103" s="49">
        <f>'Lake Trafford'!B24</f>
        <v>11095</v>
      </c>
      <c r="O103" s="49">
        <f>'Bear Island'!B23</f>
        <v>439550</v>
      </c>
      <c r="P103" s="49">
        <f>'Lehigh Park'!B23</f>
        <v>184978</v>
      </c>
      <c r="Q103" s="49">
        <f>'Raccoon Point'!B23</f>
        <v>793221</v>
      </c>
      <c r="R103" s="49">
        <f>Corkscrew!B23</f>
        <v>73578</v>
      </c>
      <c r="S103" s="78"/>
      <c r="T103" s="49">
        <f>'Pepper Hammock'!B23</f>
        <v>0</v>
      </c>
      <c r="U103" s="78"/>
      <c r="V103" s="49">
        <f>'Townsend Canal'!B23</f>
        <v>56700</v>
      </c>
      <c r="W103" s="80"/>
      <c r="X103" s="73">
        <f t="shared" si="0"/>
        <v>9383065</v>
      </c>
      <c r="Y103" s="67">
        <f>SUM($X$60:X103)</f>
        <v>495335536</v>
      </c>
    </row>
    <row r="104" spans="1:25" x14ac:dyDescent="0.2">
      <c r="A104" s="47">
        <v>1987</v>
      </c>
      <c r="B104" s="52">
        <f>Jay!B24</f>
        <v>4676964</v>
      </c>
      <c r="C104" s="49">
        <f>BJC!B24</f>
        <v>695496</v>
      </c>
      <c r="D104" s="49">
        <f>McLellan!B34</f>
        <v>27870</v>
      </c>
      <c r="E104" s="49">
        <f>'Mt. Carmel'!B24</f>
        <v>31312</v>
      </c>
      <c r="F104" s="49">
        <f>'Coldwater Creek'!B24</f>
        <v>1306</v>
      </c>
      <c r="G104" s="49">
        <f>'Bluff Springs'!B24</f>
        <v>43434</v>
      </c>
      <c r="H104" s="84"/>
      <c r="I104" s="82"/>
      <c r="J104" s="52">
        <f>Sunniland!B51</f>
        <v>28077</v>
      </c>
      <c r="K104" s="49">
        <f>'Sunoco Felda'!B30</f>
        <v>136823</v>
      </c>
      <c r="L104" s="49">
        <f>'West Felda'!B28</f>
        <v>1032969</v>
      </c>
      <c r="M104" s="49">
        <f>'Mid-Felda'!B24</f>
        <v>88085</v>
      </c>
      <c r="N104" s="49">
        <f>'Lake Trafford'!B25</f>
        <v>10742</v>
      </c>
      <c r="O104" s="49">
        <f>'Bear Island'!B24</f>
        <v>351562</v>
      </c>
      <c r="P104" s="49">
        <f>'Lehigh Park'!B24</f>
        <v>170490</v>
      </c>
      <c r="Q104" s="49">
        <f>'Raccoon Point'!B24</f>
        <v>754428</v>
      </c>
      <c r="R104" s="49">
        <f>Corkscrew!B24</f>
        <v>173537</v>
      </c>
      <c r="S104" s="78"/>
      <c r="T104" s="49">
        <f>'Pepper Hammock'!B24</f>
        <v>0</v>
      </c>
      <c r="U104" s="78"/>
      <c r="V104" s="49">
        <f>'Townsend Canal'!B24</f>
        <v>47817</v>
      </c>
      <c r="W104" s="80"/>
      <c r="X104" s="73">
        <f t="shared" si="0"/>
        <v>8270912</v>
      </c>
      <c r="Y104" s="67">
        <f>SUM($X$60:X104)</f>
        <v>503606448</v>
      </c>
    </row>
    <row r="105" spans="1:25" x14ac:dyDescent="0.2">
      <c r="A105" s="47">
        <v>1988</v>
      </c>
      <c r="B105" s="52">
        <f>Jay!B25</f>
        <v>4729067</v>
      </c>
      <c r="C105" s="49">
        <f>BJC!B25</f>
        <v>462464</v>
      </c>
      <c r="D105" s="49">
        <f>McLellan!B35</f>
        <v>64107</v>
      </c>
      <c r="E105" s="49">
        <f>'Mt. Carmel'!B25</f>
        <v>41668</v>
      </c>
      <c r="F105" s="49">
        <f>'Coldwater Creek'!B25</f>
        <v>3816</v>
      </c>
      <c r="G105" s="49">
        <f>'Bluff Springs'!B25</f>
        <v>26737</v>
      </c>
      <c r="H105" s="49">
        <f>McDavid!B25</f>
        <v>38559</v>
      </c>
      <c r="I105" s="80"/>
      <c r="J105" s="52">
        <f>Sunniland!B52</f>
        <v>30459</v>
      </c>
      <c r="K105" s="49">
        <f>'Sunoco Felda'!B31</f>
        <v>82636</v>
      </c>
      <c r="L105" s="49">
        <f>'West Felda'!B29</f>
        <v>634923</v>
      </c>
      <c r="M105" s="49">
        <f>'Mid-Felda'!B25</f>
        <v>79221</v>
      </c>
      <c r="N105" s="49">
        <f>'Lake Trafford'!B26</f>
        <v>1790</v>
      </c>
      <c r="O105" s="49">
        <f>'Bear Island'!B25</f>
        <v>337823</v>
      </c>
      <c r="P105" s="49">
        <f>'Lehigh Park'!B25</f>
        <v>168605</v>
      </c>
      <c r="Q105" s="49">
        <f>'Raccoon Point'!B25</f>
        <v>830838</v>
      </c>
      <c r="R105" s="49">
        <f>Corkscrew!B25</f>
        <v>159838</v>
      </c>
      <c r="S105" s="78"/>
      <c r="T105" s="49">
        <f>'Pepper Hammock'!B25</f>
        <v>0</v>
      </c>
      <c r="U105" s="78"/>
      <c r="V105" s="49">
        <f>'Townsend Canal'!B25</f>
        <v>30451</v>
      </c>
      <c r="W105" s="80"/>
      <c r="X105" s="73">
        <f t="shared" si="0"/>
        <v>7723002</v>
      </c>
      <c r="Y105" s="67">
        <f>SUM($X$60:X105)</f>
        <v>511329450</v>
      </c>
    </row>
    <row r="106" spans="1:25" x14ac:dyDescent="0.2">
      <c r="A106" s="47">
        <v>1989</v>
      </c>
      <c r="B106" s="52">
        <f>Jay!B26</f>
        <v>4814354</v>
      </c>
      <c r="C106" s="49">
        <f>BJC!B26</f>
        <v>517142</v>
      </c>
      <c r="D106" s="49">
        <f>McLellan!B36</f>
        <v>44541</v>
      </c>
      <c r="E106" s="49">
        <f>'Mt. Carmel'!B26</f>
        <v>12520</v>
      </c>
      <c r="F106" s="49">
        <f>'Coldwater Creek'!B26</f>
        <v>1766</v>
      </c>
      <c r="G106" s="49">
        <f>'Bluff Springs'!B26</f>
        <v>15889</v>
      </c>
      <c r="H106" s="49">
        <f>McDavid!B26</f>
        <v>82789</v>
      </c>
      <c r="I106" s="80"/>
      <c r="J106" s="52">
        <f>Sunniland!B53</f>
        <v>5325</v>
      </c>
      <c r="K106" s="49">
        <f>'Sunoco Felda'!B32</f>
        <v>36591</v>
      </c>
      <c r="L106" s="49">
        <f>'West Felda'!B30</f>
        <v>494652</v>
      </c>
      <c r="M106" s="49">
        <f>'Mid-Felda'!B26</f>
        <v>77195</v>
      </c>
      <c r="N106" s="49">
        <f>'Lake Trafford'!B27</f>
        <v>0.01</v>
      </c>
      <c r="O106" s="49">
        <f>'Bear Island'!B26</f>
        <v>245024</v>
      </c>
      <c r="P106" s="49">
        <f>'Lehigh Park'!B26</f>
        <v>104109</v>
      </c>
      <c r="Q106" s="49">
        <f>'Raccoon Point'!B26</f>
        <v>682866</v>
      </c>
      <c r="R106" s="49">
        <f>Corkscrew!B26</f>
        <v>108037</v>
      </c>
      <c r="S106" s="78"/>
      <c r="T106" s="49">
        <f>'Pepper Hammock'!B26</f>
        <v>0</v>
      </c>
      <c r="U106" s="78"/>
      <c r="V106" s="49">
        <f>'Townsend Canal'!B26</f>
        <v>45419</v>
      </c>
      <c r="W106" s="80"/>
      <c r="X106" s="73">
        <f t="shared" si="0"/>
        <v>7288219.0099999998</v>
      </c>
      <c r="Y106" s="67">
        <f>SUM($X$60:X106)</f>
        <v>518617669.00999999</v>
      </c>
    </row>
    <row r="107" spans="1:25" x14ac:dyDescent="0.2">
      <c r="A107" s="47">
        <v>1990</v>
      </c>
      <c r="B107" s="52">
        <f>Jay!B27</f>
        <v>3645049</v>
      </c>
      <c r="C107" s="49">
        <f>BJC!B27</f>
        <v>500219</v>
      </c>
      <c r="D107" s="49">
        <f>McLellan!B37</f>
        <v>27745</v>
      </c>
      <c r="E107" s="49">
        <f>'Mt. Carmel'!B27</f>
        <v>20290</v>
      </c>
      <c r="F107" s="49">
        <f>'Coldwater Creek'!B27</f>
        <v>17773</v>
      </c>
      <c r="G107" s="49">
        <f>'Bluff Springs'!B27</f>
        <v>13215</v>
      </c>
      <c r="H107" s="49">
        <f>McDavid!B27</f>
        <v>22085</v>
      </c>
      <c r="I107" s="80"/>
      <c r="J107" s="52">
        <f>Sunniland!B54</f>
        <v>0.01</v>
      </c>
      <c r="K107" s="49">
        <f>'Sunoco Felda'!B33</f>
        <v>28194</v>
      </c>
      <c r="L107" s="49">
        <f>'West Felda'!B31</f>
        <v>379755</v>
      </c>
      <c r="M107" s="49">
        <f>'Mid-Felda'!B27</f>
        <v>70059</v>
      </c>
      <c r="N107" s="49">
        <f>'Lake Trafford'!B28</f>
        <v>138</v>
      </c>
      <c r="O107" s="49">
        <f>'Bear Island'!B27</f>
        <v>186987</v>
      </c>
      <c r="P107" s="49">
        <f>'Lehigh Park'!B27</f>
        <v>56006</v>
      </c>
      <c r="Q107" s="49">
        <f>'Raccoon Point'!B27</f>
        <v>576876</v>
      </c>
      <c r="R107" s="49">
        <f>Corkscrew!B27</f>
        <v>92446</v>
      </c>
      <c r="S107" s="78"/>
      <c r="T107" s="49">
        <f>'Pepper Hammock'!B27</f>
        <v>0</v>
      </c>
      <c r="U107" s="78"/>
      <c r="V107" s="49">
        <f>'Townsend Canal'!B27</f>
        <v>35901</v>
      </c>
      <c r="W107" s="80"/>
      <c r="X107" s="73">
        <f t="shared" si="0"/>
        <v>5672738.0099999998</v>
      </c>
      <c r="Y107" s="67">
        <f>SUM($X$60:X107)</f>
        <v>524290407.01999998</v>
      </c>
    </row>
    <row r="108" spans="1:25" x14ac:dyDescent="0.2">
      <c r="A108" s="47">
        <v>1991</v>
      </c>
      <c r="B108" s="52">
        <f>Jay!B28</f>
        <v>2947539</v>
      </c>
      <c r="C108" s="49">
        <f>BJC!B28</f>
        <v>412269</v>
      </c>
      <c r="D108" s="49">
        <f>McLellan!B38</f>
        <v>38675</v>
      </c>
      <c r="E108" s="49">
        <f>'Mt. Carmel'!B28</f>
        <v>19984</v>
      </c>
      <c r="F108" s="49">
        <f>'Coldwater Creek'!B28</f>
        <v>525</v>
      </c>
      <c r="G108" s="49">
        <f>'Bluff Springs'!B28</f>
        <v>8545</v>
      </c>
      <c r="H108" s="49">
        <f>McDavid!B28</f>
        <v>1982</v>
      </c>
      <c r="I108" s="80"/>
      <c r="J108" s="52">
        <f>Sunniland!B55</f>
        <v>433</v>
      </c>
      <c r="K108" s="49">
        <f>'Sunoco Felda'!B34</f>
        <v>26766</v>
      </c>
      <c r="L108" s="49">
        <f>'West Felda'!B32</f>
        <v>353518</v>
      </c>
      <c r="M108" s="49">
        <f>'Mid-Felda'!B28</f>
        <v>55813</v>
      </c>
      <c r="N108" s="49">
        <f>'Lake Trafford'!B29</f>
        <v>157</v>
      </c>
      <c r="O108" s="49">
        <f>'Bear Island'!B28</f>
        <v>142821</v>
      </c>
      <c r="P108" s="49">
        <f>'Lehigh Park'!B28</f>
        <v>51753</v>
      </c>
      <c r="Q108" s="49">
        <f>'Raccoon Point'!B28</f>
        <v>546552</v>
      </c>
      <c r="R108" s="49">
        <f>Corkscrew!B28</f>
        <v>86547</v>
      </c>
      <c r="S108" s="78"/>
      <c r="T108" s="49">
        <f>'Pepper Hammock'!B28</f>
        <v>0</v>
      </c>
      <c r="U108" s="78"/>
      <c r="V108" s="49">
        <f>'Townsend Canal'!B28</f>
        <v>29624</v>
      </c>
      <c r="W108" s="80"/>
      <c r="X108" s="73">
        <f t="shared" si="0"/>
        <v>4723503</v>
      </c>
      <c r="Y108" s="67">
        <f>SUM($X$60:X108)</f>
        <v>529013910.01999998</v>
      </c>
    </row>
    <row r="109" spans="1:25" x14ac:dyDescent="0.2">
      <c r="A109" s="47">
        <v>1992</v>
      </c>
      <c r="B109" s="52">
        <f>Jay!B29</f>
        <v>3818658</v>
      </c>
      <c r="C109" s="49">
        <f>BJC!B29</f>
        <v>392969</v>
      </c>
      <c r="D109" s="49">
        <f>McLellan!B39</f>
        <v>35927</v>
      </c>
      <c r="E109" s="49">
        <f>'Mt. Carmel'!B29</f>
        <v>10944</v>
      </c>
      <c r="F109" s="49">
        <f>'Coldwater Creek'!B29</f>
        <v>7805</v>
      </c>
      <c r="G109" s="77"/>
      <c r="H109" s="77"/>
      <c r="I109" s="80"/>
      <c r="J109" s="52">
        <f>Sunniland!B56</f>
        <v>0.01</v>
      </c>
      <c r="K109" s="49">
        <f>'Sunoco Felda'!B35</f>
        <v>14605</v>
      </c>
      <c r="L109" s="49">
        <f>'West Felda'!B33</f>
        <v>308706</v>
      </c>
      <c r="M109" s="49">
        <f>'Mid-Felda'!B29</f>
        <v>54148</v>
      </c>
      <c r="N109" s="49">
        <f>'Lake Trafford'!B30</f>
        <v>200</v>
      </c>
      <c r="O109" s="49">
        <f>'Bear Island'!B29</f>
        <v>102486</v>
      </c>
      <c r="P109" s="49">
        <f>'Lehigh Park'!B29</f>
        <v>49064</v>
      </c>
      <c r="Q109" s="49">
        <f>'Raccoon Point'!B29</f>
        <v>512882</v>
      </c>
      <c r="R109" s="49">
        <f>Corkscrew!B29</f>
        <v>84256</v>
      </c>
      <c r="S109" s="78"/>
      <c r="T109" s="49">
        <f>'Pepper Hammock'!B29</f>
        <v>0</v>
      </c>
      <c r="U109" s="78"/>
      <c r="V109" s="49">
        <f>'Townsend Canal'!B29</f>
        <v>30378</v>
      </c>
      <c r="W109" s="80"/>
      <c r="X109" s="73">
        <f t="shared" si="0"/>
        <v>5423028.0099999998</v>
      </c>
      <c r="Y109" s="67">
        <f>SUM($X$60:X109)</f>
        <v>534436938.02999997</v>
      </c>
    </row>
    <row r="110" spans="1:25" x14ac:dyDescent="0.2">
      <c r="A110" s="47">
        <v>1993</v>
      </c>
      <c r="B110" s="52">
        <f>Jay!B30</f>
        <v>3954826</v>
      </c>
      <c r="C110" s="49">
        <f>BJC!B30</f>
        <v>360943</v>
      </c>
      <c r="D110" s="49">
        <f>McLellan!B40</f>
        <v>32901</v>
      </c>
      <c r="E110" s="49">
        <f>'Mt. Carmel'!B30</f>
        <v>28746</v>
      </c>
      <c r="F110" s="49">
        <f>'Coldwater Creek'!B30</f>
        <v>9357</v>
      </c>
      <c r="G110" s="78"/>
      <c r="H110" s="78"/>
      <c r="I110" s="80"/>
      <c r="J110" s="52">
        <f>Sunniland!B57</f>
        <v>0.01</v>
      </c>
      <c r="K110" s="49">
        <f>'Sunoco Felda'!B36</f>
        <v>0</v>
      </c>
      <c r="L110" s="49">
        <f>'West Felda'!B34</f>
        <v>322061</v>
      </c>
      <c r="M110" s="49">
        <f>'Mid-Felda'!B30</f>
        <v>38435</v>
      </c>
      <c r="N110" s="49">
        <f>'Lake Trafford'!B31</f>
        <v>0.01</v>
      </c>
      <c r="O110" s="49">
        <f>'Bear Island'!B30</f>
        <v>97297</v>
      </c>
      <c r="P110" s="49">
        <f>'Lehigh Park'!B30</f>
        <v>47235</v>
      </c>
      <c r="Q110" s="49">
        <f>'Raccoon Point'!B30</f>
        <v>625142</v>
      </c>
      <c r="R110" s="49">
        <f>Corkscrew!B30</f>
        <v>70189</v>
      </c>
      <c r="S110" s="78"/>
      <c r="T110" s="49">
        <f>'Pepper Hammock'!B30</f>
        <v>0</v>
      </c>
      <c r="U110" s="78"/>
      <c r="V110" s="49">
        <f>'Townsend Canal'!B30</f>
        <v>16994</v>
      </c>
      <c r="W110" s="80"/>
      <c r="X110" s="73">
        <f t="shared" si="0"/>
        <v>5604126.0199999996</v>
      </c>
      <c r="Y110" s="67">
        <f>SUM($X$60:X110)</f>
        <v>540041064.04999995</v>
      </c>
    </row>
    <row r="111" spans="1:25" x14ac:dyDescent="0.2">
      <c r="A111" s="47">
        <v>1994</v>
      </c>
      <c r="B111" s="52">
        <f>Jay!B31</f>
        <v>4159336</v>
      </c>
      <c r="C111" s="49">
        <f>BJC!B31</f>
        <v>354722</v>
      </c>
      <c r="D111" s="49">
        <f>McLellan!B41</f>
        <v>24842</v>
      </c>
      <c r="E111" s="49">
        <f>'Mt. Carmel'!B31</f>
        <v>20725</v>
      </c>
      <c r="F111" s="49">
        <f>'Coldwater Creek'!B31</f>
        <v>32699</v>
      </c>
      <c r="G111" s="78"/>
      <c r="H111" s="78"/>
      <c r="I111" s="80"/>
      <c r="J111" s="52">
        <f>Sunniland!B58</f>
        <v>0.01</v>
      </c>
      <c r="K111" s="49">
        <f>'Sunoco Felda'!B37</f>
        <v>0</v>
      </c>
      <c r="L111" s="49">
        <f>'West Felda'!B35</f>
        <v>353456</v>
      </c>
      <c r="M111" s="49">
        <f>'Mid-Felda'!B31</f>
        <v>17074</v>
      </c>
      <c r="N111" s="49">
        <f>'Lake Trafford'!B32</f>
        <v>0.01</v>
      </c>
      <c r="O111" s="49">
        <f>'Bear Island'!B31</f>
        <v>123877</v>
      </c>
      <c r="P111" s="49">
        <f>'Lehigh Park'!B31</f>
        <v>50153</v>
      </c>
      <c r="Q111" s="49">
        <f>'Raccoon Point'!B31</f>
        <v>871897</v>
      </c>
      <c r="R111" s="49">
        <f>Corkscrew!B31</f>
        <v>61667</v>
      </c>
      <c r="S111" s="78"/>
      <c r="T111" s="49">
        <f>'Pepper Hammock'!B31</f>
        <v>0</v>
      </c>
      <c r="U111" s="78"/>
      <c r="V111" s="49">
        <f>'Townsend Canal'!B31</f>
        <v>2590</v>
      </c>
      <c r="W111" s="80"/>
      <c r="X111" s="73">
        <f t="shared" si="0"/>
        <v>6073038.0199999996</v>
      </c>
      <c r="Y111" s="67">
        <f>SUM($X$60:X111)</f>
        <v>546114102.06999993</v>
      </c>
    </row>
    <row r="112" spans="1:25" x14ac:dyDescent="0.2">
      <c r="A112" s="47">
        <v>1995</v>
      </c>
      <c r="B112" s="52">
        <f>Jay!B32</f>
        <v>3810967</v>
      </c>
      <c r="C112" s="49">
        <f>BJC!B32</f>
        <v>301964</v>
      </c>
      <c r="D112" s="49">
        <f>McLellan!B42</f>
        <v>17238</v>
      </c>
      <c r="E112" s="49">
        <f>'Mt. Carmel'!B32</f>
        <v>2737</v>
      </c>
      <c r="F112" s="49">
        <f>'Coldwater Creek'!B32</f>
        <v>2237</v>
      </c>
      <c r="G112" s="78"/>
      <c r="H112" s="78"/>
      <c r="I112" s="80"/>
      <c r="J112" s="52">
        <f>Sunniland!B59</f>
        <v>0.01</v>
      </c>
      <c r="K112" s="77"/>
      <c r="L112" s="49">
        <f>'West Felda'!B36</f>
        <v>357942</v>
      </c>
      <c r="M112" s="49">
        <f>'Mid-Felda'!B32</f>
        <v>10299</v>
      </c>
      <c r="N112" s="49">
        <f>'Lake Trafford'!B33</f>
        <v>0.01</v>
      </c>
      <c r="O112" s="49">
        <f>'Bear Island'!B32</f>
        <v>90125</v>
      </c>
      <c r="P112" s="49">
        <f>'Lehigh Park'!B32</f>
        <v>43271</v>
      </c>
      <c r="Q112" s="49">
        <f>'Raccoon Point'!B32</f>
        <v>991719</v>
      </c>
      <c r="R112" s="49">
        <f>Corkscrew!B32</f>
        <v>47136</v>
      </c>
      <c r="S112" s="78"/>
      <c r="T112" s="49">
        <f>'Pepper Hammock'!B32</f>
        <v>0</v>
      </c>
      <c r="U112" s="78"/>
      <c r="V112" s="49">
        <f>'Townsend Canal'!B32</f>
        <v>4816</v>
      </c>
      <c r="W112" s="80"/>
      <c r="X112" s="73">
        <f t="shared" si="0"/>
        <v>5680451.0199999996</v>
      </c>
      <c r="Y112" s="67">
        <f>SUM($X$60:X112)</f>
        <v>551794553.08999991</v>
      </c>
    </row>
    <row r="113" spans="1:25" x14ac:dyDescent="0.2">
      <c r="A113" s="47">
        <v>1996</v>
      </c>
      <c r="B113" s="52">
        <f>Jay!B33</f>
        <v>3895660</v>
      </c>
      <c r="C113" s="49">
        <f>BJC!B33</f>
        <v>272750</v>
      </c>
      <c r="D113" s="49">
        <f>McLellan!B43</f>
        <v>17594</v>
      </c>
      <c r="E113" s="49">
        <f>'Mt. Carmel'!B33</f>
        <v>76</v>
      </c>
      <c r="F113" s="77"/>
      <c r="G113" s="78"/>
      <c r="H113" s="78"/>
      <c r="I113" s="80"/>
      <c r="J113" s="52">
        <f>Sunniland!B60</f>
        <v>0.01</v>
      </c>
      <c r="K113" s="78"/>
      <c r="L113" s="49">
        <f>'West Felda'!B37</f>
        <v>348892</v>
      </c>
      <c r="M113" s="49">
        <f>'Mid-Felda'!B33</f>
        <v>18850</v>
      </c>
      <c r="N113" s="49">
        <f>'Lake Trafford'!B34</f>
        <v>1423</v>
      </c>
      <c r="O113" s="49">
        <f>'Bear Island'!B33</f>
        <v>95331</v>
      </c>
      <c r="P113" s="49">
        <f>'Lehigh Park'!B33</f>
        <v>52941</v>
      </c>
      <c r="Q113" s="49">
        <f>'Raccoon Point'!B33</f>
        <v>1536131</v>
      </c>
      <c r="R113" s="49">
        <f>Corkscrew!B33</f>
        <v>48474</v>
      </c>
      <c r="S113" s="78"/>
      <c r="T113" s="49">
        <f>'Pepper Hammock'!B33</f>
        <v>0</v>
      </c>
      <c r="U113" s="78"/>
      <c r="V113" s="49">
        <f>'Townsend Canal'!B33</f>
        <v>3832</v>
      </c>
      <c r="W113" s="80"/>
      <c r="X113" s="73">
        <f t="shared" si="0"/>
        <v>6291954.0099999998</v>
      </c>
      <c r="Y113" s="67">
        <f>SUM($X$60:X113)</f>
        <v>558086507.0999999</v>
      </c>
    </row>
    <row r="114" spans="1:25" x14ac:dyDescent="0.2">
      <c r="A114" s="47">
        <v>1997</v>
      </c>
      <c r="B114" s="52">
        <f>Jay!B34</f>
        <v>3759700</v>
      </c>
      <c r="C114" s="49">
        <f>BJC!B34</f>
        <v>260560</v>
      </c>
      <c r="D114" s="49">
        <f>McLellan!B44</f>
        <v>15112</v>
      </c>
      <c r="E114" s="77"/>
      <c r="F114" s="78"/>
      <c r="G114" s="78"/>
      <c r="H114" s="78"/>
      <c r="I114" s="80"/>
      <c r="J114" s="52">
        <f>Sunniland!B61</f>
        <v>2044</v>
      </c>
      <c r="K114" s="78"/>
      <c r="L114" s="49">
        <f>'West Felda'!B38</f>
        <v>513332</v>
      </c>
      <c r="M114" s="49">
        <f>'Mid-Felda'!B34</f>
        <v>8815</v>
      </c>
      <c r="N114" s="49">
        <f>'Lake Trafford'!B35</f>
        <v>1022</v>
      </c>
      <c r="O114" s="49">
        <f>'Bear Island'!B34</f>
        <v>207417</v>
      </c>
      <c r="P114" s="49">
        <f>'Lehigh Park'!B34</f>
        <v>53177</v>
      </c>
      <c r="Q114" s="49">
        <f>'Raccoon Point'!B34</f>
        <v>1506177</v>
      </c>
      <c r="R114" s="49">
        <f>Corkscrew!B34</f>
        <v>49142</v>
      </c>
      <c r="S114" s="78"/>
      <c r="T114" s="77"/>
      <c r="U114" s="78"/>
      <c r="V114" s="49">
        <f>'Townsend Canal'!B34</f>
        <v>4273</v>
      </c>
      <c r="W114" s="80"/>
      <c r="X114" s="73">
        <f t="shared" si="0"/>
        <v>6380771</v>
      </c>
      <c r="Y114" s="67">
        <f>SUM($X$60:X114)</f>
        <v>564467278.0999999</v>
      </c>
    </row>
    <row r="115" spans="1:25" x14ac:dyDescent="0.2">
      <c r="A115" s="47">
        <v>1998</v>
      </c>
      <c r="B115" s="52">
        <f>Jay!B35</f>
        <v>3592132</v>
      </c>
      <c r="C115" s="49">
        <f>BJC!B35</f>
        <v>264604</v>
      </c>
      <c r="D115" s="49">
        <f>McLellan!B45</f>
        <v>14506</v>
      </c>
      <c r="E115" s="78"/>
      <c r="F115" s="78"/>
      <c r="G115" s="78"/>
      <c r="H115" s="78"/>
      <c r="I115" s="80"/>
      <c r="J115" s="52">
        <f>Sunniland!B62</f>
        <v>2461</v>
      </c>
      <c r="K115" s="78"/>
      <c r="L115" s="49">
        <f>'West Felda'!B39</f>
        <v>462007</v>
      </c>
      <c r="M115" s="49">
        <f>'Mid-Felda'!B35</f>
        <v>6069</v>
      </c>
      <c r="N115" s="49">
        <f>'Lake Trafford'!B36</f>
        <v>822</v>
      </c>
      <c r="O115" s="49">
        <f>'Bear Island'!B35</f>
        <v>119536</v>
      </c>
      <c r="P115" s="49">
        <f>'Lehigh Park'!B35</f>
        <v>49151</v>
      </c>
      <c r="Q115" s="49">
        <f>'Raccoon Point'!B35</f>
        <v>1439689</v>
      </c>
      <c r="R115" s="49">
        <f>Corkscrew!B35</f>
        <v>19843</v>
      </c>
      <c r="S115" s="78"/>
      <c r="T115" s="78"/>
      <c r="U115" s="78"/>
      <c r="V115" s="49">
        <f>'Townsend Canal'!B35</f>
        <v>0</v>
      </c>
      <c r="W115" s="80"/>
      <c r="X115" s="73">
        <f t="shared" si="0"/>
        <v>5970820</v>
      </c>
      <c r="Y115" s="67">
        <f>SUM($X$60:X115)</f>
        <v>570438098.0999999</v>
      </c>
    </row>
    <row r="116" spans="1:25" x14ac:dyDescent="0.2">
      <c r="A116" s="47">
        <v>1999</v>
      </c>
      <c r="B116" s="52">
        <f>Jay!B36</f>
        <v>3540332</v>
      </c>
      <c r="C116" s="49">
        <f>BJC!B36</f>
        <v>208334</v>
      </c>
      <c r="D116" s="49">
        <f>McLellan!B46</f>
        <v>12087</v>
      </c>
      <c r="E116" s="78"/>
      <c r="F116" s="78"/>
      <c r="G116" s="78"/>
      <c r="H116" s="78"/>
      <c r="I116" s="80"/>
      <c r="J116" s="52">
        <f>Sunniland!B63</f>
        <v>0.01</v>
      </c>
      <c r="K116" s="78"/>
      <c r="L116" s="49">
        <f>'West Felda'!B40</f>
        <v>283639</v>
      </c>
      <c r="M116" s="49">
        <f>'Mid-Felda'!B36</f>
        <v>50</v>
      </c>
      <c r="N116" s="49">
        <f>'Lake Trafford'!B37</f>
        <v>1082</v>
      </c>
      <c r="O116" s="49">
        <f>'Bear Island'!B36</f>
        <v>30120</v>
      </c>
      <c r="P116" s="49">
        <f>'Lehigh Park'!B36</f>
        <v>44537</v>
      </c>
      <c r="Q116" s="49">
        <f>'Raccoon Point'!B36</f>
        <v>745835</v>
      </c>
      <c r="R116" s="49">
        <f>Corkscrew!B36</f>
        <v>22565</v>
      </c>
      <c r="S116" s="78"/>
      <c r="T116" s="78"/>
      <c r="U116" s="78"/>
      <c r="V116" s="49">
        <f>'Townsend Canal'!B36</f>
        <v>0</v>
      </c>
      <c r="W116" s="80"/>
      <c r="X116" s="73">
        <f t="shared" si="0"/>
        <v>4888581.01</v>
      </c>
      <c r="Y116" s="67">
        <f>SUM($X$60:X116)</f>
        <v>575326679.1099999</v>
      </c>
    </row>
    <row r="117" spans="1:25" x14ac:dyDescent="0.2">
      <c r="A117" s="47">
        <v>2000</v>
      </c>
      <c r="B117" s="52">
        <f>Jay!B37</f>
        <v>3385659</v>
      </c>
      <c r="C117" s="49">
        <f>BJC!B37</f>
        <v>179095</v>
      </c>
      <c r="D117" s="49">
        <f>McLellan!B47</f>
        <v>14402</v>
      </c>
      <c r="E117" s="78"/>
      <c r="F117" s="78"/>
      <c r="G117" s="78"/>
      <c r="H117" s="78"/>
      <c r="I117" s="80"/>
      <c r="J117" s="52">
        <f>Sunniland!B64</f>
        <v>0.01</v>
      </c>
      <c r="K117" s="78"/>
      <c r="L117" s="49">
        <f>'West Felda'!B41</f>
        <v>269603</v>
      </c>
      <c r="M117" s="49">
        <f>'Mid-Felda'!B37</f>
        <v>100</v>
      </c>
      <c r="N117" s="49">
        <f>'Lake Trafford'!B38</f>
        <v>501</v>
      </c>
      <c r="O117" s="49">
        <f>'Bear Island'!B37</f>
        <v>85180</v>
      </c>
      <c r="P117" s="49">
        <f>'Lehigh Park'!B37</f>
        <v>41352</v>
      </c>
      <c r="Q117" s="49">
        <f>'Raccoon Point'!B37</f>
        <v>597853</v>
      </c>
      <c r="R117" s="49">
        <f>Corkscrew!B37</f>
        <v>50874</v>
      </c>
      <c r="S117" s="78"/>
      <c r="T117" s="78"/>
      <c r="U117" s="78"/>
      <c r="V117" s="77"/>
      <c r="W117" s="80"/>
      <c r="X117" s="73">
        <f t="shared" si="0"/>
        <v>4624619.01</v>
      </c>
      <c r="Y117" s="67">
        <f>SUM($X$60:X117)</f>
        <v>579951298.11999989</v>
      </c>
    </row>
    <row r="118" spans="1:25" x14ac:dyDescent="0.2">
      <c r="A118" s="47">
        <v>2001</v>
      </c>
      <c r="B118" s="52">
        <f>Jay!B38</f>
        <v>3106905</v>
      </c>
      <c r="C118" s="49">
        <f>BJC!B38</f>
        <v>131199</v>
      </c>
      <c r="D118" s="49">
        <f>McLellan!B48</f>
        <v>9503</v>
      </c>
      <c r="E118" s="78"/>
      <c r="F118" s="78"/>
      <c r="G118" s="78"/>
      <c r="H118" s="78"/>
      <c r="I118" s="80"/>
      <c r="J118" s="52">
        <f>Sunniland!B65</f>
        <v>9711</v>
      </c>
      <c r="K118" s="78"/>
      <c r="L118" s="49">
        <f>'West Felda'!B42</f>
        <v>277692</v>
      </c>
      <c r="M118" s="49">
        <f>'Mid-Felda'!B38</f>
        <v>0</v>
      </c>
      <c r="N118" s="49">
        <f>'Lake Trafford'!B39</f>
        <v>4295</v>
      </c>
      <c r="O118" s="49">
        <f>'Bear Island'!B38</f>
        <v>179102</v>
      </c>
      <c r="P118" s="49">
        <f>'Lehigh Park'!B38</f>
        <v>23353</v>
      </c>
      <c r="Q118" s="49">
        <f>'Raccoon Point'!B38</f>
        <v>624686</v>
      </c>
      <c r="R118" s="49">
        <f>Corkscrew!B38</f>
        <v>59186</v>
      </c>
      <c r="S118" s="78"/>
      <c r="T118" s="78"/>
      <c r="U118" s="78"/>
      <c r="V118" s="78"/>
      <c r="W118" s="80"/>
      <c r="X118" s="73">
        <f t="shared" si="0"/>
        <v>4425632</v>
      </c>
      <c r="Y118" s="67">
        <f>SUM($X$60:X118)</f>
        <v>584376930.11999989</v>
      </c>
    </row>
    <row r="119" spans="1:25" x14ac:dyDescent="0.2">
      <c r="A119" s="47">
        <v>2002</v>
      </c>
      <c r="B119" s="52">
        <f>Jay!B39</f>
        <v>2466319</v>
      </c>
      <c r="C119" s="49">
        <f>BJC!B39</f>
        <v>14234</v>
      </c>
      <c r="D119" s="49">
        <f>McLellan!B49</f>
        <v>5234</v>
      </c>
      <c r="E119" s="78"/>
      <c r="F119" s="78"/>
      <c r="G119" s="78"/>
      <c r="H119" s="78"/>
      <c r="I119" s="80"/>
      <c r="J119" s="52">
        <f>Sunniland!B66</f>
        <v>9060</v>
      </c>
      <c r="K119" s="78"/>
      <c r="L119" s="49">
        <f>'West Felda'!B43</f>
        <v>282309</v>
      </c>
      <c r="M119" s="49">
        <f>'Mid-Felda'!B39</f>
        <v>0</v>
      </c>
      <c r="N119" s="49">
        <f>'Lake Trafford'!B40</f>
        <v>2682</v>
      </c>
      <c r="O119" s="49">
        <f>'Bear Island'!B39</f>
        <v>165345</v>
      </c>
      <c r="P119" s="49">
        <f>'Lehigh Park'!B39</f>
        <v>34603</v>
      </c>
      <c r="Q119" s="49">
        <f>'Raccoon Point'!B39</f>
        <v>629957</v>
      </c>
      <c r="R119" s="49">
        <f>Corkscrew!B39</f>
        <v>46561</v>
      </c>
      <c r="S119" s="78"/>
      <c r="T119" s="78"/>
      <c r="U119" s="78"/>
      <c r="V119" s="78"/>
      <c r="W119" s="80"/>
      <c r="X119" s="73">
        <f t="shared" si="0"/>
        <v>3656304</v>
      </c>
      <c r="Y119" s="67">
        <f>SUM($X$60:X119)</f>
        <v>588033234.11999989</v>
      </c>
    </row>
    <row r="120" spans="1:25" x14ac:dyDescent="0.2">
      <c r="A120" s="47">
        <v>2003</v>
      </c>
      <c r="B120" s="52">
        <f>Jay!B40</f>
        <v>2230230</v>
      </c>
      <c r="C120" s="49">
        <f>BJC!B40</f>
        <v>0</v>
      </c>
      <c r="D120" s="49">
        <f>McLellan!B50</f>
        <v>48</v>
      </c>
      <c r="E120" s="78"/>
      <c r="F120" s="78"/>
      <c r="G120" s="78"/>
      <c r="H120" s="78"/>
      <c r="I120" s="80"/>
      <c r="J120" s="52">
        <f>Sunniland!B67</f>
        <v>7906</v>
      </c>
      <c r="K120" s="78"/>
      <c r="L120" s="49">
        <f>'West Felda'!B44</f>
        <v>282262</v>
      </c>
      <c r="M120" s="49">
        <f>'Mid-Felda'!B40</f>
        <v>0</v>
      </c>
      <c r="N120" s="49">
        <f>'Lake Trafford'!B41</f>
        <v>1221</v>
      </c>
      <c r="O120" s="49">
        <f>'Bear Island'!B40</f>
        <v>138650</v>
      </c>
      <c r="P120" s="49">
        <f>'Lehigh Park'!B40</f>
        <v>18609</v>
      </c>
      <c r="Q120" s="49">
        <f>'Raccoon Point'!B40</f>
        <v>545036</v>
      </c>
      <c r="R120" s="49">
        <f>Corkscrew!B40</f>
        <v>38257</v>
      </c>
      <c r="S120" s="78"/>
      <c r="T120" s="78"/>
      <c r="U120" s="78"/>
      <c r="V120" s="78"/>
      <c r="W120" s="80"/>
      <c r="X120" s="73">
        <f t="shared" si="0"/>
        <v>3262219</v>
      </c>
      <c r="Y120" s="67">
        <f>SUM($X$60:X120)</f>
        <v>591295453.11999989</v>
      </c>
    </row>
    <row r="121" spans="1:25" x14ac:dyDescent="0.2">
      <c r="A121" s="47">
        <v>2004</v>
      </c>
      <c r="B121" s="52">
        <f>Jay!B41</f>
        <v>1947583</v>
      </c>
      <c r="C121" s="49">
        <f>BJC!B41</f>
        <v>46314</v>
      </c>
      <c r="D121" s="49">
        <f>McLellan!B51</f>
        <v>9</v>
      </c>
      <c r="E121" s="78"/>
      <c r="F121" s="78"/>
      <c r="G121" s="78"/>
      <c r="H121" s="78"/>
      <c r="I121" s="80"/>
      <c r="J121" s="52">
        <f>Sunniland!B68</f>
        <v>9155</v>
      </c>
      <c r="K121" s="78"/>
      <c r="L121" s="49">
        <f>'West Felda'!B45</f>
        <v>261712</v>
      </c>
      <c r="M121" s="49">
        <f>'Mid-Felda'!B41</f>
        <v>0</v>
      </c>
      <c r="N121" s="49">
        <f>'Lake Trafford'!B42</f>
        <v>376</v>
      </c>
      <c r="O121" s="49">
        <f>'Bear Island'!B41</f>
        <v>104087</v>
      </c>
      <c r="P121" s="49">
        <f>'Lehigh Park'!B41</f>
        <v>31669</v>
      </c>
      <c r="Q121" s="49">
        <f>'Raccoon Point'!B41</f>
        <v>444796</v>
      </c>
      <c r="R121" s="49">
        <f>Corkscrew!B41</f>
        <v>29684</v>
      </c>
      <c r="S121" s="78"/>
      <c r="T121" s="78"/>
      <c r="U121" s="78"/>
      <c r="V121" s="78"/>
      <c r="W121" s="80"/>
      <c r="X121" s="73">
        <f t="shared" si="0"/>
        <v>2875385</v>
      </c>
      <c r="Y121" s="67">
        <f>SUM($X$60:X121)</f>
        <v>594170838.11999989</v>
      </c>
    </row>
    <row r="122" spans="1:25" x14ac:dyDescent="0.2">
      <c r="A122" s="47">
        <v>2005</v>
      </c>
      <c r="B122" s="52">
        <f>Jay!B42</f>
        <v>1632289</v>
      </c>
      <c r="C122" s="49">
        <f>BJC!B42</f>
        <v>86587</v>
      </c>
      <c r="D122" s="49">
        <f>McLellan!B52</f>
        <v>0</v>
      </c>
      <c r="E122" s="78"/>
      <c r="F122" s="78"/>
      <c r="G122" s="78"/>
      <c r="H122" s="78"/>
      <c r="I122" s="80"/>
      <c r="J122" s="52">
        <f>Sunniland!B69</f>
        <v>11758</v>
      </c>
      <c r="K122" s="78"/>
      <c r="L122" s="49">
        <f>'West Felda'!B46</f>
        <v>239954</v>
      </c>
      <c r="M122" s="49">
        <f>'Mid-Felda'!B42</f>
        <v>0</v>
      </c>
      <c r="N122" s="49">
        <f>'Lake Trafford'!B43</f>
        <v>430</v>
      </c>
      <c r="O122" s="49">
        <f>'Bear Island'!B42</f>
        <v>135402</v>
      </c>
      <c r="P122" s="49">
        <f>'Lehigh Park'!B42</f>
        <v>20579</v>
      </c>
      <c r="Q122" s="49">
        <f>'Raccoon Point'!B42</f>
        <v>427622</v>
      </c>
      <c r="R122" s="49">
        <f>Corkscrew!B42</f>
        <v>30092</v>
      </c>
      <c r="S122" s="78"/>
      <c r="T122" s="78"/>
      <c r="U122" s="78"/>
      <c r="V122" s="78"/>
      <c r="W122" s="80"/>
      <c r="X122" s="73">
        <f t="shared" si="0"/>
        <v>2584713</v>
      </c>
      <c r="Y122" s="67">
        <f>SUM($X$60:X122)</f>
        <v>596755551.11999989</v>
      </c>
    </row>
    <row r="123" spans="1:25" x14ac:dyDescent="0.2">
      <c r="A123" s="47">
        <v>2006</v>
      </c>
      <c r="B123" s="52">
        <f>Jay!B43</f>
        <v>1402653</v>
      </c>
      <c r="C123" s="49">
        <f>BJC!B43</f>
        <v>103839</v>
      </c>
      <c r="D123" s="49">
        <f>McLellan!B53</f>
        <v>77</v>
      </c>
      <c r="E123" s="78"/>
      <c r="F123" s="78"/>
      <c r="G123" s="78"/>
      <c r="H123" s="78"/>
      <c r="I123" s="80"/>
      <c r="J123" s="52">
        <f>Sunniland!B70</f>
        <v>11977</v>
      </c>
      <c r="K123" s="78"/>
      <c r="L123" s="49">
        <f>'West Felda'!B47</f>
        <v>260770</v>
      </c>
      <c r="M123" s="49">
        <f>'Mid-Felda'!B43</f>
        <v>0</v>
      </c>
      <c r="N123" s="49">
        <f>'Lake Trafford'!B44</f>
        <v>458</v>
      </c>
      <c r="O123" s="49">
        <f>'Bear Island'!B43</f>
        <v>121678</v>
      </c>
      <c r="P123" s="49">
        <f>'Lehigh Park'!B43</f>
        <v>32917</v>
      </c>
      <c r="Q123" s="49">
        <f>'Raccoon Point'!B43</f>
        <v>396055</v>
      </c>
      <c r="R123" s="49">
        <f>Corkscrew!B43</f>
        <v>29429</v>
      </c>
      <c r="S123" s="78"/>
      <c r="T123" s="78"/>
      <c r="U123" s="78"/>
      <c r="V123" s="78"/>
      <c r="W123" s="80"/>
      <c r="X123" s="73">
        <f t="shared" si="0"/>
        <v>2359853</v>
      </c>
      <c r="Y123" s="67">
        <f>SUM($X$60:X123)</f>
        <v>599115404.11999989</v>
      </c>
    </row>
    <row r="124" spans="1:25" x14ac:dyDescent="0.2">
      <c r="A124" s="47">
        <v>2007</v>
      </c>
      <c r="B124" s="52">
        <f>Jay!B44</f>
        <v>1244895</v>
      </c>
      <c r="C124" s="49">
        <f>BJC!B44</f>
        <v>93813</v>
      </c>
      <c r="D124" s="49">
        <f>McLellan!B54</f>
        <v>0</v>
      </c>
      <c r="E124" s="78"/>
      <c r="F124" s="78"/>
      <c r="G124" s="78"/>
      <c r="H124" s="78"/>
      <c r="I124" s="80"/>
      <c r="J124" s="52">
        <f>Sunniland!B71</f>
        <v>7388</v>
      </c>
      <c r="K124" s="78"/>
      <c r="L124" s="49">
        <f>'West Felda'!B48</f>
        <v>210597</v>
      </c>
      <c r="M124" s="49">
        <f>'Mid-Felda'!B44</f>
        <v>0</v>
      </c>
      <c r="N124" s="49">
        <f>'Lake Trafford'!B45</f>
        <v>1047</v>
      </c>
      <c r="O124" s="49">
        <f>'Bear Island'!B44</f>
        <v>90345</v>
      </c>
      <c r="P124" s="49">
        <f>'Lehigh Park'!B44</f>
        <v>31993</v>
      </c>
      <c r="Q124" s="49">
        <f>'Raccoon Point'!B44</f>
        <v>371026</v>
      </c>
      <c r="R124" s="49">
        <f>Corkscrew!B44</f>
        <v>26669</v>
      </c>
      <c r="S124" s="78"/>
      <c r="T124" s="78"/>
      <c r="U124" s="78"/>
      <c r="V124" s="78"/>
      <c r="W124" s="80"/>
      <c r="X124" s="73">
        <f t="shared" si="0"/>
        <v>2077773</v>
      </c>
      <c r="Y124" s="67">
        <f>SUM($X$60:X124)</f>
        <v>601193177.11999989</v>
      </c>
    </row>
    <row r="125" spans="1:25" x14ac:dyDescent="0.2">
      <c r="A125" s="47">
        <v>2008</v>
      </c>
      <c r="B125" s="52">
        <f>Jay!B45</f>
        <v>1143918</v>
      </c>
      <c r="C125" s="49">
        <f>BJC!B45</f>
        <v>88144</v>
      </c>
      <c r="D125" s="49">
        <f>McLellan!B55</f>
        <v>0</v>
      </c>
      <c r="E125" s="78"/>
      <c r="F125" s="78"/>
      <c r="G125" s="78"/>
      <c r="H125" s="78"/>
      <c r="I125" s="80"/>
      <c r="J125" s="52">
        <f>Sunniland!B72</f>
        <v>17237</v>
      </c>
      <c r="K125" s="78"/>
      <c r="L125" s="49">
        <f>'West Felda'!B49</f>
        <v>196092</v>
      </c>
      <c r="M125" s="49">
        <f>'Mid-Felda'!B45</f>
        <v>0</v>
      </c>
      <c r="N125" s="49">
        <f>'Lake Trafford'!B46</f>
        <v>4089</v>
      </c>
      <c r="O125" s="49">
        <f>'Bear Island'!B45</f>
        <v>81722</v>
      </c>
      <c r="P125" s="49">
        <f>'Lehigh Park'!B45</f>
        <v>27192</v>
      </c>
      <c r="Q125" s="49">
        <f>'Raccoon Point'!B45</f>
        <v>380204</v>
      </c>
      <c r="R125" s="49">
        <f>Corkscrew!B45</f>
        <v>16923</v>
      </c>
      <c r="S125" s="78"/>
      <c r="T125" s="78"/>
      <c r="U125" s="78"/>
      <c r="V125" s="78"/>
      <c r="W125" s="80"/>
      <c r="X125" s="73">
        <f t="shared" ref="X125:X133" si="1">SUM(B125:W125)</f>
        <v>1955521</v>
      </c>
      <c r="Y125" s="67">
        <f>SUM($X$60:X125)</f>
        <v>603148698.11999989</v>
      </c>
    </row>
    <row r="126" spans="1:25" x14ac:dyDescent="0.2">
      <c r="A126" s="47">
        <v>2009</v>
      </c>
      <c r="B126" s="52">
        <f>Jay!B46</f>
        <v>12419</v>
      </c>
      <c r="C126" s="49">
        <f>BJC!B46</f>
        <v>69387</v>
      </c>
      <c r="D126" s="49">
        <f>McLellan!B56</f>
        <v>0</v>
      </c>
      <c r="E126" s="78"/>
      <c r="F126" s="78"/>
      <c r="G126" s="78"/>
      <c r="H126" s="78"/>
      <c r="I126" s="80"/>
      <c r="J126" s="52">
        <f>Sunniland!B73</f>
        <v>6639</v>
      </c>
      <c r="K126" s="78"/>
      <c r="L126" s="49">
        <f>'West Felda'!B50</f>
        <v>167601</v>
      </c>
      <c r="M126" s="49">
        <f>'Mid-Felda'!B46</f>
        <v>0</v>
      </c>
      <c r="N126" s="49">
        <f>'Lake Trafford'!B47</f>
        <v>2415</v>
      </c>
      <c r="O126" s="49">
        <f>'Bear Island'!B46</f>
        <v>59613</v>
      </c>
      <c r="P126" s="49">
        <f>'Lehigh Park'!B46</f>
        <v>27332</v>
      </c>
      <c r="Q126" s="49">
        <f>'Raccoon Point'!B46</f>
        <v>328592</v>
      </c>
      <c r="R126" s="49">
        <f>Corkscrew!B46</f>
        <v>22377</v>
      </c>
      <c r="S126" s="78"/>
      <c r="T126" s="78"/>
      <c r="U126" s="78"/>
      <c r="V126" s="78"/>
      <c r="W126" s="80"/>
      <c r="X126" s="73">
        <f t="shared" si="1"/>
        <v>696375</v>
      </c>
      <c r="Y126" s="67">
        <f>SUM($X$60:X126)</f>
        <v>603845073.11999989</v>
      </c>
    </row>
    <row r="127" spans="1:25" x14ac:dyDescent="0.2">
      <c r="A127" s="47">
        <v>2010</v>
      </c>
      <c r="B127" s="52">
        <f>Jay!B47</f>
        <v>913841</v>
      </c>
      <c r="C127" s="49">
        <f>BJC!B47</f>
        <v>88241</v>
      </c>
      <c r="D127" s="49">
        <f>McLellan!B57</f>
        <v>0</v>
      </c>
      <c r="E127" s="78"/>
      <c r="F127" s="78"/>
      <c r="G127" s="78"/>
      <c r="H127" s="78"/>
      <c r="I127" s="80"/>
      <c r="J127" s="52">
        <f>Sunniland!B74</f>
        <v>8668</v>
      </c>
      <c r="K127" s="78"/>
      <c r="L127" s="49">
        <f>'West Felda'!B51</f>
        <v>161005</v>
      </c>
      <c r="M127" s="49">
        <f>'Mid-Felda'!B47</f>
        <v>0</v>
      </c>
      <c r="N127" s="49">
        <f>'Lake Trafford'!B48</f>
        <v>1702</v>
      </c>
      <c r="O127" s="49">
        <f>'Bear Island'!B47</f>
        <v>76779</v>
      </c>
      <c r="P127" s="49">
        <f>'Lehigh Park'!B47</f>
        <v>24897</v>
      </c>
      <c r="Q127" s="49">
        <f>'Raccoon Point'!B47</f>
        <v>462209</v>
      </c>
      <c r="R127" s="49">
        <f>Corkscrew!B47</f>
        <v>40025</v>
      </c>
      <c r="S127" s="78"/>
      <c r="T127" s="78"/>
      <c r="U127" s="78"/>
      <c r="V127" s="78"/>
      <c r="W127" s="80"/>
      <c r="X127" s="73">
        <f t="shared" si="1"/>
        <v>1777367</v>
      </c>
      <c r="Y127" s="67">
        <f>SUM($X$60:X127)</f>
        <v>605622440.11999989</v>
      </c>
    </row>
    <row r="128" spans="1:25" x14ac:dyDescent="0.2">
      <c r="A128" s="47">
        <v>2011</v>
      </c>
      <c r="B128" s="52">
        <f>Jay!B48</f>
        <v>1103626</v>
      </c>
      <c r="C128" s="49">
        <f>BJC!B48</f>
        <v>98850</v>
      </c>
      <c r="D128" s="49">
        <f>McLellan!B58</f>
        <v>0</v>
      </c>
      <c r="E128" s="78"/>
      <c r="F128" s="78"/>
      <c r="G128" s="78"/>
      <c r="H128" s="78"/>
      <c r="I128" s="80"/>
      <c r="J128" s="52">
        <f>Sunniland!B75</f>
        <v>0.01</v>
      </c>
      <c r="K128" s="78"/>
      <c r="L128" s="49">
        <f>'West Felda'!B52</f>
        <v>183399</v>
      </c>
      <c r="M128" s="49">
        <f>'Mid-Felda'!B48</f>
        <v>0</v>
      </c>
      <c r="N128" s="77"/>
      <c r="O128" s="49">
        <f>'Bear Island'!B48</f>
        <v>64034</v>
      </c>
      <c r="P128" s="49">
        <f>'Lehigh Park'!B48</f>
        <v>25499</v>
      </c>
      <c r="Q128" s="49">
        <f>'Raccoon Point'!B48</f>
        <v>511391</v>
      </c>
      <c r="R128" s="49">
        <f>Corkscrew!B48</f>
        <v>36655</v>
      </c>
      <c r="S128" s="76"/>
      <c r="T128" s="78"/>
      <c r="U128" s="78"/>
      <c r="V128" s="78"/>
      <c r="W128" s="80"/>
      <c r="X128" s="73">
        <f t="shared" si="1"/>
        <v>2023454.01</v>
      </c>
      <c r="Y128" s="67">
        <f>SUM($X$60:X128)</f>
        <v>607645894.12999988</v>
      </c>
    </row>
    <row r="129" spans="1:25" x14ac:dyDescent="0.2">
      <c r="A129" s="47">
        <v>2012</v>
      </c>
      <c r="B129" s="52">
        <f>Jay!B49</f>
        <v>1219898</v>
      </c>
      <c r="C129" s="49">
        <f>BJC!B49</f>
        <v>82680</v>
      </c>
      <c r="D129" s="49">
        <f>McLellan!B59</f>
        <v>0</v>
      </c>
      <c r="E129" s="78"/>
      <c r="F129" s="78"/>
      <c r="G129" s="78"/>
      <c r="H129" s="78"/>
      <c r="I129" s="80"/>
      <c r="J129" s="52">
        <f>Sunniland!B76</f>
        <v>0.01</v>
      </c>
      <c r="K129" s="78"/>
      <c r="L129" s="49">
        <f>'West Felda'!B53</f>
        <v>239547</v>
      </c>
      <c r="M129" s="49">
        <f>'Mid-Felda'!B49</f>
        <v>0</v>
      </c>
      <c r="N129" s="78"/>
      <c r="O129" s="49">
        <f>'Bear Island'!B49</f>
        <v>60451</v>
      </c>
      <c r="P129" s="49">
        <f>'Lehigh Park'!B49</f>
        <v>26993</v>
      </c>
      <c r="Q129" s="49">
        <f>'Raccoon Point'!B49</f>
        <v>504582</v>
      </c>
      <c r="R129" s="49">
        <f>Corkscrew!B49</f>
        <v>36993</v>
      </c>
      <c r="S129" s="76"/>
      <c r="T129" s="78"/>
      <c r="U129" s="78"/>
      <c r="V129" s="78"/>
      <c r="W129" s="80"/>
      <c r="X129" s="73">
        <f t="shared" si="1"/>
        <v>2171144.0099999998</v>
      </c>
      <c r="Y129" s="67">
        <f>SUM($X$60:X129)</f>
        <v>609817038.13999987</v>
      </c>
    </row>
    <row r="130" spans="1:25" x14ac:dyDescent="0.2">
      <c r="A130" s="47">
        <v>2013</v>
      </c>
      <c r="B130" s="52">
        <f>Jay!B50</f>
        <v>1340826</v>
      </c>
      <c r="C130" s="49">
        <f>BJC!B50</f>
        <v>88916</v>
      </c>
      <c r="D130" s="75"/>
      <c r="E130" s="78"/>
      <c r="F130" s="78"/>
      <c r="G130" s="78"/>
      <c r="H130" s="78"/>
      <c r="I130" s="80"/>
      <c r="J130" s="52">
        <f>Sunniland!B77</f>
        <v>0.01</v>
      </c>
      <c r="K130" s="78"/>
      <c r="L130" s="49">
        <f>'West Felda'!B54</f>
        <v>225062</v>
      </c>
      <c r="M130" s="49">
        <f>'Mid-Felda'!B50</f>
        <v>0</v>
      </c>
      <c r="N130" s="78"/>
      <c r="O130" s="49">
        <f>'Bear Island'!B50</f>
        <v>70913</v>
      </c>
      <c r="P130" s="49">
        <f>'Lehigh Park'!B50</f>
        <v>19080</v>
      </c>
      <c r="Q130" s="49">
        <f>'Raccoon Point'!B50</f>
        <v>401102</v>
      </c>
      <c r="R130" s="49">
        <f>Corkscrew!B50</f>
        <v>28124</v>
      </c>
      <c r="S130" s="76"/>
      <c r="T130" s="78"/>
      <c r="U130" s="78"/>
      <c r="V130" s="78"/>
      <c r="W130" s="80"/>
      <c r="X130" s="73">
        <f t="shared" si="1"/>
        <v>2174023.0099999998</v>
      </c>
      <c r="Y130" s="67">
        <f>SUM($X$60:X130)</f>
        <v>611991061.14999986</v>
      </c>
    </row>
    <row r="131" spans="1:25" x14ac:dyDescent="0.2">
      <c r="A131" s="47">
        <v>2014</v>
      </c>
      <c r="B131" s="52">
        <f>Jay!B51</f>
        <v>1462733</v>
      </c>
      <c r="C131" s="49">
        <f>BJC!B51</f>
        <v>72311</v>
      </c>
      <c r="D131" s="76"/>
      <c r="E131" s="78"/>
      <c r="F131" s="78"/>
      <c r="G131" s="78"/>
      <c r="H131" s="78"/>
      <c r="I131" s="80"/>
      <c r="J131" s="52">
        <f>Sunniland!B78</f>
        <v>0.01</v>
      </c>
      <c r="K131" s="78"/>
      <c r="L131" s="49">
        <f>'West Felda'!B55</f>
        <v>187347</v>
      </c>
      <c r="M131" s="49">
        <f>'Mid-Felda'!B51</f>
        <v>0</v>
      </c>
      <c r="N131" s="78"/>
      <c r="O131" s="49">
        <f>'Bear Island'!B51</f>
        <v>85754</v>
      </c>
      <c r="P131" s="49">
        <f>'Lehigh Park'!B51</f>
        <v>19928</v>
      </c>
      <c r="Q131" s="49">
        <f>'Raccoon Point'!B51</f>
        <v>371754</v>
      </c>
      <c r="R131" s="49">
        <f>Corkscrew!B51</f>
        <v>33355</v>
      </c>
      <c r="S131" s="76"/>
      <c r="T131" s="78"/>
      <c r="U131" s="78"/>
      <c r="V131" s="78"/>
      <c r="W131" s="80"/>
      <c r="X131" s="73">
        <f t="shared" si="1"/>
        <v>2233182.0099999998</v>
      </c>
      <c r="Y131" s="67">
        <f>SUM($X$60:X131)</f>
        <v>614224243.15999985</v>
      </c>
    </row>
    <row r="132" spans="1:25" x14ac:dyDescent="0.2">
      <c r="A132" s="47">
        <v>2015</v>
      </c>
      <c r="B132" s="52">
        <f>Jay!B52</f>
        <v>1477713</v>
      </c>
      <c r="C132" s="49">
        <f>BJC!B52</f>
        <v>83159</v>
      </c>
      <c r="D132" s="76"/>
      <c r="E132" s="78"/>
      <c r="F132" s="78"/>
      <c r="G132" s="78"/>
      <c r="H132" s="78"/>
      <c r="I132" s="80"/>
      <c r="J132" s="52">
        <f>Sunniland!B79</f>
        <v>0.01</v>
      </c>
      <c r="K132" s="78"/>
      <c r="L132" s="49">
        <f>'West Felda'!B56</f>
        <v>225659</v>
      </c>
      <c r="M132" s="49">
        <f>'Mid-Felda'!B52</f>
        <v>0</v>
      </c>
      <c r="N132" s="78"/>
      <c r="O132" s="49">
        <f>'Bear Island'!B52</f>
        <v>69590</v>
      </c>
      <c r="P132" s="49">
        <f>'Lehigh Park'!B52</f>
        <v>6039</v>
      </c>
      <c r="Q132" s="49">
        <f>'Raccoon Point'!B52</f>
        <v>319218</v>
      </c>
      <c r="R132" s="49">
        <f>Corkscrew!B52</f>
        <v>26137</v>
      </c>
      <c r="S132" s="76"/>
      <c r="T132" s="78"/>
      <c r="U132" s="78"/>
      <c r="V132" s="78"/>
      <c r="W132" s="80"/>
      <c r="X132" s="73">
        <f t="shared" si="1"/>
        <v>2207515.0099999998</v>
      </c>
      <c r="Y132" s="67">
        <f>SUM($X$60:X132)</f>
        <v>616431758.16999984</v>
      </c>
    </row>
    <row r="133" spans="1:25" x14ac:dyDescent="0.2">
      <c r="A133" s="47">
        <v>2016</v>
      </c>
      <c r="B133" s="69">
        <f>Jay!B53</f>
        <v>1394924</v>
      </c>
      <c r="C133" s="68">
        <f>BJC!B53</f>
        <v>71502</v>
      </c>
      <c r="D133" s="76"/>
      <c r="E133" s="78"/>
      <c r="F133" s="76"/>
      <c r="G133" s="76"/>
      <c r="H133" s="76"/>
      <c r="I133" s="76"/>
      <c r="J133" s="69">
        <f>Sunniland!B80</f>
        <v>0.01</v>
      </c>
      <c r="K133" s="76"/>
      <c r="L133" s="68">
        <f>'West Felda'!B57</f>
        <v>169519</v>
      </c>
      <c r="M133" s="68">
        <f>'Mid-Felda'!B53</f>
        <v>0</v>
      </c>
      <c r="N133" s="76"/>
      <c r="O133" s="68">
        <f>'Bear Island'!B53</f>
        <v>50853</v>
      </c>
      <c r="P133" s="68">
        <f>'Lehigh Park'!B53</f>
        <v>9513</v>
      </c>
      <c r="Q133" s="68">
        <f>'Raccoon Point'!B53</f>
        <v>214939</v>
      </c>
      <c r="R133" s="68">
        <f>Corkscrew!B53</f>
        <v>22788</v>
      </c>
      <c r="S133" s="76"/>
      <c r="T133" s="76"/>
      <c r="U133" s="76"/>
      <c r="V133" s="76"/>
      <c r="W133" s="76"/>
      <c r="X133" s="74">
        <f t="shared" si="1"/>
        <v>1934038.01</v>
      </c>
      <c r="Y133" s="70">
        <f>SUM($X$60:X133)</f>
        <v>618365796.17999983</v>
      </c>
    </row>
    <row r="134" spans="1:25" x14ac:dyDescent="0.2">
      <c r="A134" s="47">
        <v>2017</v>
      </c>
      <c r="B134" s="52">
        <f>Jay!B54</f>
        <v>1350474</v>
      </c>
      <c r="C134" s="49">
        <f>BJC!B54</f>
        <v>73725</v>
      </c>
      <c r="D134" s="76"/>
      <c r="E134" s="78"/>
      <c r="F134" s="76"/>
      <c r="G134" s="76"/>
      <c r="H134" s="76"/>
      <c r="I134" s="76"/>
      <c r="J134" s="52">
        <f>Sunniland!B81</f>
        <v>0.01</v>
      </c>
      <c r="K134" s="76"/>
      <c r="L134" s="49">
        <f>'West Felda'!B58</f>
        <v>196494</v>
      </c>
      <c r="M134" s="49">
        <f>'Mid-Felda'!B54</f>
        <v>0</v>
      </c>
      <c r="N134" s="76"/>
      <c r="O134" s="49">
        <f>'Bear Island'!B54</f>
        <v>74257</v>
      </c>
      <c r="P134" s="49">
        <f>'Lehigh Park'!B54</f>
        <v>16786</v>
      </c>
      <c r="Q134" s="49">
        <f>'Raccoon Point'!B54</f>
        <v>187188</v>
      </c>
      <c r="R134" s="49">
        <f>Corkscrew!B54</f>
        <v>24314</v>
      </c>
      <c r="S134" s="76"/>
      <c r="T134" s="76"/>
      <c r="U134" s="76"/>
      <c r="V134" s="76"/>
      <c r="W134" s="76"/>
      <c r="X134" s="73">
        <f t="shared" ref="X134" si="2">SUM(B134:W134)</f>
        <v>1923238.01</v>
      </c>
      <c r="Y134" s="67">
        <f>SUM($X$60:X134)</f>
        <v>620289034.18999982</v>
      </c>
    </row>
    <row r="135" spans="1:25" x14ac:dyDescent="0.2">
      <c r="A135" s="100">
        <v>2018</v>
      </c>
      <c r="B135" s="52">
        <f>Jay!B55</f>
        <v>1275441</v>
      </c>
      <c r="C135" s="101">
        <f>BJC!B55</f>
        <v>63791</v>
      </c>
      <c r="D135" s="76"/>
      <c r="E135" s="84"/>
      <c r="F135" s="76"/>
      <c r="G135" s="76"/>
      <c r="H135" s="76"/>
      <c r="I135" s="76"/>
      <c r="J135" s="102">
        <f>Sunniland!B82</f>
        <v>0.01</v>
      </c>
      <c r="K135" s="76"/>
      <c r="L135" s="101">
        <f>'West Felda'!B59</f>
        <v>193792</v>
      </c>
      <c r="M135" s="101">
        <f>'Mid-Felda'!B55</f>
        <v>0</v>
      </c>
      <c r="N135" s="76"/>
      <c r="O135" s="101">
        <f>'Bear Island'!B55</f>
        <v>93117</v>
      </c>
      <c r="P135" s="101">
        <f>'Lehigh Park'!B55</f>
        <v>5232</v>
      </c>
      <c r="Q135" s="101">
        <f>'Raccoon Point'!B55</f>
        <v>182486</v>
      </c>
      <c r="R135" s="101">
        <f>Corkscrew!B55</f>
        <v>25210</v>
      </c>
      <c r="S135" s="76"/>
      <c r="T135" s="76"/>
      <c r="U135" s="76"/>
      <c r="V135" s="76"/>
      <c r="W135" s="76"/>
      <c r="X135" s="103">
        <f t="shared" ref="X135" si="3">SUM(B135:W135)</f>
        <v>1839069.01</v>
      </c>
      <c r="Y135" s="104">
        <f>SUM($X$60:X135)</f>
        <v>622128103.19999981</v>
      </c>
    </row>
    <row r="136" spans="1:25" x14ac:dyDescent="0.2">
      <c r="A136" s="105">
        <v>2019</v>
      </c>
      <c r="B136" s="106">
        <f>Jay!B56</f>
        <v>1220928</v>
      </c>
      <c r="C136" s="107">
        <f>BJC!B56</f>
        <v>51239</v>
      </c>
      <c r="D136" s="76"/>
      <c r="E136" s="108">
        <f>'Mt. Carmel'!$B$56</f>
        <v>227268</v>
      </c>
      <c r="F136" s="76"/>
      <c r="G136" s="76"/>
      <c r="H136" s="76"/>
      <c r="I136" s="76"/>
      <c r="J136" s="106">
        <f>Sunniland!B83</f>
        <v>0.01</v>
      </c>
      <c r="K136" s="76"/>
      <c r="L136" s="107">
        <f>'West Felda'!B60</f>
        <v>183330</v>
      </c>
      <c r="M136" s="107">
        <f>'Mid-Felda'!B56</f>
        <v>485</v>
      </c>
      <c r="N136" s="76"/>
      <c r="O136" s="107">
        <f>'Bear Island'!B56</f>
        <v>86428</v>
      </c>
      <c r="P136" s="107">
        <f>'Lehigh Park'!B56</f>
        <v>0</v>
      </c>
      <c r="Q136" s="107">
        <f>'Raccoon Point'!B56</f>
        <v>139086</v>
      </c>
      <c r="R136" s="107">
        <f>Corkscrew!B56</f>
        <v>23163</v>
      </c>
      <c r="S136" s="76"/>
      <c r="T136" s="76"/>
      <c r="U136" s="76"/>
      <c r="V136" s="76"/>
      <c r="W136" s="76"/>
      <c r="X136" s="109">
        <f t="shared" ref="X136" si="4">SUM(B136:W136)</f>
        <v>1931927.01</v>
      </c>
      <c r="Y136" s="110">
        <f>SUM($X$60:X136)</f>
        <v>624060030.2099998</v>
      </c>
    </row>
    <row r="137" spans="1:25" x14ac:dyDescent="0.2">
      <c r="A137" s="111">
        <v>2020</v>
      </c>
      <c r="B137" s="106">
        <f>Jay!B57</f>
        <v>936081</v>
      </c>
      <c r="C137" s="107">
        <f>BJC!B57</f>
        <v>21341</v>
      </c>
      <c r="D137" s="76"/>
      <c r="E137" s="108">
        <f>'Mt. Carmel'!$B$57</f>
        <v>124467</v>
      </c>
      <c r="F137" s="76"/>
      <c r="G137" s="76"/>
      <c r="H137" s="76"/>
      <c r="I137" s="76"/>
      <c r="J137" s="106">
        <f>Sunniland!B84</f>
        <v>0.01</v>
      </c>
      <c r="K137" s="76"/>
      <c r="L137" s="107">
        <f>'West Felda'!B61</f>
        <v>167104</v>
      </c>
      <c r="M137" s="107">
        <f>'Mid-Felda'!B57</f>
        <v>5139</v>
      </c>
      <c r="N137" s="76"/>
      <c r="O137" s="107">
        <f>'Bear Island'!B57</f>
        <v>81851</v>
      </c>
      <c r="P137" s="107">
        <f>'Lehigh Park'!B57</f>
        <v>0</v>
      </c>
      <c r="Q137" s="107">
        <f>'Raccoon Point'!B57</f>
        <v>131696</v>
      </c>
      <c r="R137" s="107">
        <f>Corkscrew!B57</f>
        <v>20767</v>
      </c>
      <c r="S137" s="76"/>
      <c r="T137" s="76"/>
      <c r="U137" s="76"/>
      <c r="V137" s="76"/>
      <c r="W137" s="76"/>
      <c r="X137" s="109">
        <f t="shared" ref="X137" si="5">SUM(B137:W137)</f>
        <v>1488446.01</v>
      </c>
      <c r="Y137" s="110">
        <f>SUM($X$60:X137)</f>
        <v>625548476.21999979</v>
      </c>
    </row>
    <row r="138" spans="1:25" ht="13.5" thickBot="1" x14ac:dyDescent="0.25"/>
    <row r="139" spans="1:25" ht="25.5" x14ac:dyDescent="0.2">
      <c r="A139" s="61" t="s">
        <v>32</v>
      </c>
      <c r="B139" s="53">
        <f>MAX(B$60:B$135)</f>
        <v>36089373</v>
      </c>
      <c r="C139" s="54">
        <f>MAX(C$60:C$135)</f>
        <v>6068865</v>
      </c>
      <c r="D139" s="54">
        <f t="shared" ref="D139:V139" si="6">MAX(D$60:D$135)</f>
        <v>64107</v>
      </c>
      <c r="E139" s="54">
        <f t="shared" si="6"/>
        <v>609261</v>
      </c>
      <c r="F139" s="54">
        <f t="shared" si="6"/>
        <v>32699</v>
      </c>
      <c r="G139" s="54">
        <f t="shared" si="6"/>
        <v>133373</v>
      </c>
      <c r="H139" s="54">
        <f t="shared" si="6"/>
        <v>82789</v>
      </c>
      <c r="I139" s="54">
        <f t="shared" si="6"/>
        <v>6595</v>
      </c>
      <c r="J139" s="54">
        <f t="shared" si="6"/>
        <v>801968</v>
      </c>
      <c r="K139" s="54">
        <f t="shared" si="6"/>
        <v>981556</v>
      </c>
      <c r="L139" s="54">
        <f t="shared" si="6"/>
        <v>3371787</v>
      </c>
      <c r="M139" s="54">
        <f t="shared" si="6"/>
        <v>163024</v>
      </c>
      <c r="N139" s="54">
        <f t="shared" si="6"/>
        <v>25806</v>
      </c>
      <c r="O139" s="54">
        <f t="shared" si="6"/>
        <v>1061161</v>
      </c>
      <c r="P139" s="54">
        <f t="shared" si="6"/>
        <v>826097</v>
      </c>
      <c r="Q139" s="54">
        <f t="shared" si="6"/>
        <v>1536131</v>
      </c>
      <c r="R139" s="54">
        <f t="shared" si="6"/>
        <v>173537</v>
      </c>
      <c r="S139" s="54">
        <f t="shared" si="6"/>
        <v>1046</v>
      </c>
      <c r="T139" s="54">
        <f t="shared" si="6"/>
        <v>343</v>
      </c>
      <c r="U139" s="54">
        <f t="shared" si="6"/>
        <v>25016</v>
      </c>
      <c r="V139" s="54">
        <f t="shared" si="6"/>
        <v>99866</v>
      </c>
      <c r="W139" s="55">
        <f>MAX(W$60:W$135)</f>
        <v>21599</v>
      </c>
      <c r="X139" s="59">
        <f>MAX(X$60:X$134)</f>
        <v>47536253</v>
      </c>
      <c r="Y139" s="38"/>
    </row>
    <row r="140" spans="1:25" ht="13.5" thickBot="1" x14ac:dyDescent="0.25">
      <c r="A140" s="48" t="s">
        <v>7</v>
      </c>
      <c r="B140" s="56">
        <f>INDEX($A$60:$A$134,MATCH(B139,B60:B134,0))</f>
        <v>1979</v>
      </c>
      <c r="C140" s="57">
        <f t="shared" ref="C140:X140" si="7">INDEX($A$60:$A$133,MATCH(C139,C60:C133,0))</f>
        <v>1980</v>
      </c>
      <c r="D140" s="57">
        <f t="shared" si="7"/>
        <v>1988</v>
      </c>
      <c r="E140" s="57">
        <f t="shared" si="7"/>
        <v>1979</v>
      </c>
      <c r="F140" s="57">
        <f t="shared" si="7"/>
        <v>1994</v>
      </c>
      <c r="G140" s="57">
        <f t="shared" si="7"/>
        <v>1986</v>
      </c>
      <c r="H140" s="57">
        <f t="shared" si="7"/>
        <v>1989</v>
      </c>
      <c r="I140" s="58">
        <f t="shared" si="7"/>
        <v>1978</v>
      </c>
      <c r="J140" s="56">
        <f t="shared" si="7"/>
        <v>1966</v>
      </c>
      <c r="K140" s="57">
        <f t="shared" si="7"/>
        <v>1966</v>
      </c>
      <c r="L140" s="57">
        <f t="shared" si="7"/>
        <v>1975</v>
      </c>
      <c r="M140" s="57">
        <f t="shared" si="7"/>
        <v>1980</v>
      </c>
      <c r="N140" s="57">
        <f t="shared" si="7"/>
        <v>1970</v>
      </c>
      <c r="O140" s="57">
        <f t="shared" si="7"/>
        <v>1979</v>
      </c>
      <c r="P140" s="57">
        <f t="shared" si="7"/>
        <v>1978</v>
      </c>
      <c r="Q140" s="57">
        <f t="shared" si="7"/>
        <v>1996</v>
      </c>
      <c r="R140" s="57">
        <f t="shared" si="7"/>
        <v>1987</v>
      </c>
      <c r="S140" s="57">
        <f t="shared" si="7"/>
        <v>1977</v>
      </c>
      <c r="T140" s="57">
        <f t="shared" si="7"/>
        <v>1978</v>
      </c>
      <c r="U140" s="57">
        <f t="shared" si="7"/>
        <v>1975</v>
      </c>
      <c r="V140" s="57">
        <f t="shared" si="7"/>
        <v>1985</v>
      </c>
      <c r="W140" s="58">
        <f t="shared" si="7"/>
        <v>1954</v>
      </c>
      <c r="X140" s="60">
        <f t="shared" si="7"/>
        <v>1978</v>
      </c>
      <c r="Y140" s="38"/>
    </row>
    <row r="141" spans="1:25" ht="13.5" thickBot="1" x14ac:dyDescent="0.25"/>
    <row r="142" spans="1:25" ht="13.5" thickBot="1" x14ac:dyDescent="0.25">
      <c r="A142" s="50" t="s">
        <v>31</v>
      </c>
      <c r="B142" s="62">
        <f>SUM(B60:B137)</f>
        <v>435311517</v>
      </c>
      <c r="C142" s="62">
        <f>SUM(C60:C137)</f>
        <v>59420581</v>
      </c>
      <c r="D142" s="62">
        <f t="shared" ref="D142:X142" si="8">SUM(D60:D137)</f>
        <v>440189</v>
      </c>
      <c r="E142" s="62">
        <f t="shared" si="8"/>
        <v>5099494</v>
      </c>
      <c r="F142" s="62">
        <f t="shared" si="8"/>
        <v>77284</v>
      </c>
      <c r="G142" s="62">
        <f t="shared" si="8"/>
        <v>241193</v>
      </c>
      <c r="H142" s="62">
        <f t="shared" si="8"/>
        <v>145415</v>
      </c>
      <c r="I142" s="62">
        <f t="shared" si="8"/>
        <v>13379</v>
      </c>
      <c r="J142" s="62">
        <f t="shared" si="8"/>
        <v>18549018.18000003</v>
      </c>
      <c r="K142" s="62">
        <f t="shared" si="8"/>
        <v>11368169</v>
      </c>
      <c r="L142" s="62">
        <f t="shared" si="8"/>
        <v>48837686</v>
      </c>
      <c r="M142" s="62">
        <f t="shared" si="8"/>
        <v>1503732</v>
      </c>
      <c r="N142" s="62">
        <f t="shared" si="8"/>
        <v>301806.04000000004</v>
      </c>
      <c r="O142" s="62">
        <f t="shared" si="8"/>
        <v>13744054</v>
      </c>
      <c r="P142" s="62">
        <f t="shared" si="8"/>
        <v>6104819</v>
      </c>
      <c r="Q142" s="62">
        <f t="shared" si="8"/>
        <v>21962495</v>
      </c>
      <c r="R142" s="62">
        <f t="shared" si="8"/>
        <v>1774310</v>
      </c>
      <c r="S142" s="62">
        <f t="shared" si="8"/>
        <v>1859</v>
      </c>
      <c r="T142" s="62">
        <f t="shared" si="8"/>
        <v>343</v>
      </c>
      <c r="U142" s="62">
        <f t="shared" si="8"/>
        <v>84755</v>
      </c>
      <c r="V142" s="62">
        <f t="shared" si="8"/>
        <v>533522</v>
      </c>
      <c r="W142" s="62">
        <f t="shared" si="8"/>
        <v>32856</v>
      </c>
      <c r="X142" s="62">
        <f t="shared" si="8"/>
        <v>625548476.21999979</v>
      </c>
    </row>
    <row r="144" spans="1:25" x14ac:dyDescent="0.2">
      <c r="W144" t="s">
        <v>36</v>
      </c>
      <c r="X144" s="38">
        <f>SUM(B142:C142,J142,L142:M142,O142:R142)</f>
        <v>607208212.18000007</v>
      </c>
      <c r="Y144" s="38"/>
    </row>
    <row r="145" spans="23:25" x14ac:dyDescent="0.2">
      <c r="W145" t="s">
        <v>37</v>
      </c>
      <c r="X145" s="38">
        <f>SUM(D142:I142,K142,N142,S142:W142)</f>
        <v>18340264.039999999</v>
      </c>
      <c r="Y145" s="38"/>
    </row>
  </sheetData>
  <mergeCells count="8">
    <mergeCell ref="J58:W58"/>
    <mergeCell ref="B58:I58"/>
    <mergeCell ref="A58:A59"/>
    <mergeCell ref="W7:X8"/>
    <mergeCell ref="W9:X9"/>
    <mergeCell ref="W11:X11"/>
    <mergeCell ref="W13:X13"/>
    <mergeCell ref="A57:W57"/>
  </mergeCells>
  <phoneticPr fontId="3" type="noConversion"/>
  <printOptions horizontalCentered="1"/>
  <pageMargins left="0.2" right="0.19" top="0.71" bottom="0.21" header="0.24" footer="0.17"/>
  <pageSetup paperSize="1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F84"/>
  <sheetViews>
    <sheetView showGridLines="0" topLeftCell="A64" zoomScale="55" zoomScaleNormal="55" workbookViewId="0">
      <selection activeCell="D91" sqref="D91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>
        <v>1943</v>
      </c>
      <c r="B7" s="40">
        <v>4032</v>
      </c>
      <c r="C7" s="19">
        <v>400</v>
      </c>
      <c r="D7" s="20"/>
      <c r="E7" s="21">
        <f t="shared" ref="E7:E33" si="0">D7/(D7+B7)</f>
        <v>0</v>
      </c>
      <c r="F7" s="6"/>
    </row>
    <row r="8" spans="1:6" ht="26.25" x14ac:dyDescent="0.4">
      <c r="A8" s="17">
        <v>1944</v>
      </c>
      <c r="B8" s="40">
        <v>11838</v>
      </c>
      <c r="C8" s="19">
        <v>1100</v>
      </c>
      <c r="D8" s="20"/>
      <c r="E8" s="21">
        <f t="shared" si="0"/>
        <v>0</v>
      </c>
      <c r="F8" s="6"/>
    </row>
    <row r="9" spans="1:6" ht="26.25" x14ac:dyDescent="0.4">
      <c r="A9" s="17">
        <v>1945</v>
      </c>
      <c r="B9" s="40">
        <v>27510</v>
      </c>
      <c r="C9" s="19">
        <v>1800</v>
      </c>
      <c r="D9" s="20"/>
      <c r="E9" s="21">
        <f t="shared" si="0"/>
        <v>0</v>
      </c>
      <c r="F9" s="6"/>
    </row>
    <row r="10" spans="1:6" ht="26.25" x14ac:dyDescent="0.4">
      <c r="A10" s="17">
        <v>1946</v>
      </c>
      <c r="B10" s="40">
        <v>56884</v>
      </c>
      <c r="C10" s="19">
        <v>5700</v>
      </c>
      <c r="D10" s="20"/>
      <c r="E10" s="21">
        <f t="shared" si="0"/>
        <v>0</v>
      </c>
      <c r="F10" s="6"/>
    </row>
    <row r="11" spans="1:6" ht="26.25" x14ac:dyDescent="0.4">
      <c r="A11" s="17">
        <v>1947</v>
      </c>
      <c r="B11" s="40">
        <v>259345</v>
      </c>
      <c r="C11" s="19">
        <v>25900</v>
      </c>
      <c r="D11" s="20"/>
      <c r="E11" s="21">
        <f t="shared" si="0"/>
        <v>0</v>
      </c>
      <c r="F11" s="6"/>
    </row>
    <row r="12" spans="1:6" ht="26.25" x14ac:dyDescent="0.4">
      <c r="A12" s="17">
        <v>1948</v>
      </c>
      <c r="B12" s="40">
        <v>291221</v>
      </c>
      <c r="C12" s="19">
        <v>29100</v>
      </c>
      <c r="D12" s="20"/>
      <c r="E12" s="21">
        <f t="shared" si="0"/>
        <v>0</v>
      </c>
      <c r="F12" s="6"/>
    </row>
    <row r="13" spans="1:6" ht="26.25" x14ac:dyDescent="0.4">
      <c r="A13" s="17">
        <v>1949</v>
      </c>
      <c r="B13" s="40">
        <v>441720</v>
      </c>
      <c r="C13" s="19">
        <v>44200</v>
      </c>
      <c r="D13" s="20"/>
      <c r="E13" s="21">
        <f t="shared" si="0"/>
        <v>0</v>
      </c>
      <c r="F13" s="6"/>
    </row>
    <row r="14" spans="1:6" ht="26.25" x14ac:dyDescent="0.4">
      <c r="A14" s="17">
        <v>1950</v>
      </c>
      <c r="B14" s="40">
        <v>486021</v>
      </c>
      <c r="C14" s="19">
        <v>48600</v>
      </c>
      <c r="D14" s="20"/>
      <c r="E14" s="21">
        <f t="shared" si="0"/>
        <v>0</v>
      </c>
      <c r="F14" s="6"/>
    </row>
    <row r="15" spans="1:6" ht="26.25" x14ac:dyDescent="0.4">
      <c r="A15" s="17">
        <v>1951</v>
      </c>
      <c r="B15" s="40">
        <v>596043</v>
      </c>
      <c r="C15" s="19">
        <v>59600</v>
      </c>
      <c r="D15" s="20"/>
      <c r="E15" s="21">
        <f t="shared" si="0"/>
        <v>0</v>
      </c>
      <c r="F15" s="6"/>
    </row>
    <row r="16" spans="1:6" ht="26.25" x14ac:dyDescent="0.4">
      <c r="A16" s="17">
        <v>1952</v>
      </c>
      <c r="B16" s="40">
        <v>591855</v>
      </c>
      <c r="C16" s="19">
        <v>59200</v>
      </c>
      <c r="D16" s="20"/>
      <c r="E16" s="21">
        <f t="shared" si="0"/>
        <v>0</v>
      </c>
      <c r="F16" s="6"/>
    </row>
    <row r="17" spans="1:6" ht="26.25" x14ac:dyDescent="0.4">
      <c r="A17" s="17">
        <v>1953</v>
      </c>
      <c r="B17" s="40">
        <v>541284</v>
      </c>
      <c r="C17" s="19">
        <v>54100</v>
      </c>
      <c r="D17" s="20"/>
      <c r="E17" s="21">
        <f t="shared" si="0"/>
        <v>0</v>
      </c>
      <c r="F17" s="6"/>
    </row>
    <row r="18" spans="1:6" ht="26.25" x14ac:dyDescent="0.4">
      <c r="A18" s="17">
        <v>1954</v>
      </c>
      <c r="B18" s="40">
        <v>526222</v>
      </c>
      <c r="C18" s="19">
        <v>52600</v>
      </c>
      <c r="D18" s="20"/>
      <c r="E18" s="21">
        <f t="shared" si="0"/>
        <v>0</v>
      </c>
      <c r="F18" s="6"/>
    </row>
    <row r="19" spans="1:6" ht="26.25" x14ac:dyDescent="0.4">
      <c r="A19" s="17">
        <v>1955</v>
      </c>
      <c r="B19" s="40">
        <v>483365</v>
      </c>
      <c r="C19" s="19">
        <v>48300</v>
      </c>
      <c r="D19" s="20"/>
      <c r="E19" s="21">
        <f t="shared" si="0"/>
        <v>0</v>
      </c>
      <c r="F19" s="6"/>
    </row>
    <row r="20" spans="1:6" ht="26.25" x14ac:dyDescent="0.4">
      <c r="A20" s="17">
        <v>1956</v>
      </c>
      <c r="B20" s="40">
        <v>480381</v>
      </c>
      <c r="C20" s="19">
        <v>48000</v>
      </c>
      <c r="D20" s="20"/>
      <c r="E20" s="21">
        <f t="shared" si="0"/>
        <v>0</v>
      </c>
      <c r="F20" s="6"/>
    </row>
    <row r="21" spans="1:6" ht="26.25" x14ac:dyDescent="0.4">
      <c r="A21" s="17">
        <v>1957</v>
      </c>
      <c r="B21" s="40">
        <v>459612</v>
      </c>
      <c r="C21" s="19">
        <v>46000</v>
      </c>
      <c r="D21" s="20"/>
      <c r="E21" s="21">
        <f t="shared" si="0"/>
        <v>0</v>
      </c>
      <c r="F21" s="8"/>
    </row>
    <row r="22" spans="1:6" ht="26.25" x14ac:dyDescent="0.4">
      <c r="A22" s="17">
        <v>1958</v>
      </c>
      <c r="B22" s="40">
        <v>445886</v>
      </c>
      <c r="C22" s="19">
        <v>44600</v>
      </c>
      <c r="D22" s="20"/>
      <c r="E22" s="21">
        <f t="shared" si="0"/>
        <v>0</v>
      </c>
      <c r="F22" s="6"/>
    </row>
    <row r="23" spans="1:6" ht="26.25" x14ac:dyDescent="0.4">
      <c r="A23" s="17">
        <v>1959</v>
      </c>
      <c r="B23" s="40">
        <v>386251</v>
      </c>
      <c r="C23" s="19">
        <v>38600</v>
      </c>
      <c r="D23" s="20"/>
      <c r="E23" s="21">
        <f t="shared" si="0"/>
        <v>0</v>
      </c>
      <c r="F23" s="6"/>
    </row>
    <row r="24" spans="1:6" ht="26.25" x14ac:dyDescent="0.4">
      <c r="A24" s="17">
        <v>1960</v>
      </c>
      <c r="B24" s="40">
        <v>368978</v>
      </c>
      <c r="C24" s="19">
        <v>36900</v>
      </c>
      <c r="D24" s="20"/>
      <c r="E24" s="21">
        <f t="shared" si="0"/>
        <v>0</v>
      </c>
      <c r="F24" s="6"/>
    </row>
    <row r="25" spans="1:6" ht="26.25" x14ac:dyDescent="0.4">
      <c r="A25" s="17">
        <v>1961</v>
      </c>
      <c r="B25" s="40">
        <v>374240</v>
      </c>
      <c r="C25" s="19">
        <v>37400</v>
      </c>
      <c r="D25" s="20"/>
      <c r="E25" s="21">
        <f t="shared" si="0"/>
        <v>0</v>
      </c>
      <c r="F25" s="6"/>
    </row>
    <row r="26" spans="1:6" ht="26.25" x14ac:dyDescent="0.4">
      <c r="A26" s="17">
        <v>1962</v>
      </c>
      <c r="B26" s="40">
        <v>414673</v>
      </c>
      <c r="C26" s="19">
        <v>41500</v>
      </c>
      <c r="D26" s="20"/>
      <c r="E26" s="21">
        <f t="shared" si="0"/>
        <v>0</v>
      </c>
      <c r="F26" s="6"/>
    </row>
    <row r="27" spans="1:6" ht="26.25" x14ac:dyDescent="0.4">
      <c r="A27" s="17">
        <v>1963</v>
      </c>
      <c r="B27" s="40">
        <v>463642</v>
      </c>
      <c r="C27" s="19">
        <v>46400</v>
      </c>
      <c r="D27" s="20"/>
      <c r="E27" s="21">
        <f t="shared" si="0"/>
        <v>0</v>
      </c>
      <c r="F27" s="6"/>
    </row>
    <row r="28" spans="1:6" ht="26.25" x14ac:dyDescent="0.4">
      <c r="A28" s="17">
        <v>1964</v>
      </c>
      <c r="B28" s="40">
        <v>600686</v>
      </c>
      <c r="C28" s="19">
        <v>60100</v>
      </c>
      <c r="D28" s="20"/>
      <c r="E28" s="21">
        <f t="shared" si="0"/>
        <v>0</v>
      </c>
      <c r="F28" s="6"/>
    </row>
    <row r="29" spans="1:6" ht="26.25" x14ac:dyDescent="0.4">
      <c r="A29" s="17">
        <v>1965</v>
      </c>
      <c r="B29" s="40">
        <v>777219</v>
      </c>
      <c r="C29" s="19">
        <v>77722</v>
      </c>
      <c r="D29" s="20"/>
      <c r="E29" s="21">
        <f t="shared" si="0"/>
        <v>0</v>
      </c>
      <c r="F29" s="6"/>
    </row>
    <row r="30" spans="1:6" ht="26.25" x14ac:dyDescent="0.4">
      <c r="A30" s="17">
        <v>1966</v>
      </c>
      <c r="B30" s="40">
        <v>801968</v>
      </c>
      <c r="C30" s="19">
        <v>80197</v>
      </c>
      <c r="D30" s="20"/>
      <c r="E30" s="21">
        <f t="shared" si="0"/>
        <v>0</v>
      </c>
      <c r="F30" s="6"/>
    </row>
    <row r="31" spans="1:6" ht="26.25" x14ac:dyDescent="0.4">
      <c r="A31" s="17">
        <v>1967</v>
      </c>
      <c r="B31" s="40">
        <v>585374</v>
      </c>
      <c r="C31" s="19">
        <v>57330</v>
      </c>
      <c r="D31" s="20"/>
      <c r="E31" s="21">
        <f t="shared" si="0"/>
        <v>0</v>
      </c>
      <c r="F31" s="6"/>
    </row>
    <row r="32" spans="1:6" ht="26.25" x14ac:dyDescent="0.4">
      <c r="A32" s="17">
        <v>1968</v>
      </c>
      <c r="B32" s="40">
        <v>581455</v>
      </c>
      <c r="C32" s="19">
        <v>57420</v>
      </c>
      <c r="D32" s="20"/>
      <c r="E32" s="21">
        <f t="shared" si="0"/>
        <v>0</v>
      </c>
      <c r="F32" s="6"/>
    </row>
    <row r="33" spans="1:6" ht="26.25" x14ac:dyDescent="0.4">
      <c r="A33" s="17">
        <v>1969</v>
      </c>
      <c r="B33" s="40">
        <v>790593</v>
      </c>
      <c r="C33" s="19">
        <v>77981</v>
      </c>
      <c r="D33" s="20"/>
      <c r="E33" s="21">
        <f t="shared" si="0"/>
        <v>0</v>
      </c>
      <c r="F33" s="6"/>
    </row>
    <row r="34" spans="1:6" ht="26.25" x14ac:dyDescent="0.4">
      <c r="A34" s="17">
        <v>1970</v>
      </c>
      <c r="B34" s="40">
        <v>722534</v>
      </c>
      <c r="C34" s="19">
        <v>72182</v>
      </c>
      <c r="D34" s="20">
        <v>1907064</v>
      </c>
      <c r="E34" s="21">
        <f t="shared" ref="E34:E65" si="1">D34/(D34+B34)</f>
        <v>0.7252302443187133</v>
      </c>
      <c r="F34" s="6"/>
    </row>
    <row r="35" spans="1:6" ht="26.25" x14ac:dyDescent="0.4">
      <c r="A35" s="17">
        <v>1971</v>
      </c>
      <c r="B35" s="40">
        <v>671118</v>
      </c>
      <c r="C35" s="19">
        <v>64060</v>
      </c>
      <c r="D35" s="20">
        <v>1912011</v>
      </c>
      <c r="E35" s="21">
        <f t="shared" si="1"/>
        <v>0.74019183710918035</v>
      </c>
      <c r="F35" s="6"/>
    </row>
    <row r="36" spans="1:6" ht="26.25" x14ac:dyDescent="0.4">
      <c r="A36" s="17">
        <v>1972</v>
      </c>
      <c r="B36" s="40">
        <v>523185</v>
      </c>
      <c r="C36" s="19">
        <v>49933</v>
      </c>
      <c r="D36" s="20">
        <v>1797997</v>
      </c>
      <c r="E36" s="21">
        <f t="shared" si="1"/>
        <v>0.77460405948348732</v>
      </c>
      <c r="F36" s="6"/>
    </row>
    <row r="37" spans="1:6" ht="26.25" x14ac:dyDescent="0.4">
      <c r="A37" s="17">
        <v>1973</v>
      </c>
      <c r="B37" s="40">
        <v>564026</v>
      </c>
      <c r="C37" s="19">
        <v>54302</v>
      </c>
      <c r="D37" s="20">
        <v>1572689</v>
      </c>
      <c r="E37" s="21">
        <f t="shared" si="1"/>
        <v>0.73603124422302457</v>
      </c>
      <c r="F37" s="6"/>
    </row>
    <row r="38" spans="1:6" ht="26.25" x14ac:dyDescent="0.4">
      <c r="A38" s="17">
        <v>1974</v>
      </c>
      <c r="B38" s="40">
        <v>541523</v>
      </c>
      <c r="C38" s="19">
        <v>53454</v>
      </c>
      <c r="D38" s="20">
        <v>1633282</v>
      </c>
      <c r="E38" s="21">
        <f t="shared" si="1"/>
        <v>0.75100158405006423</v>
      </c>
      <c r="F38" s="6"/>
    </row>
    <row r="39" spans="1:6" ht="26.25" x14ac:dyDescent="0.4">
      <c r="A39" s="17">
        <v>1975</v>
      </c>
      <c r="B39" s="40">
        <v>506643</v>
      </c>
      <c r="C39" s="19">
        <v>49789</v>
      </c>
      <c r="D39" s="20">
        <v>1843418</v>
      </c>
      <c r="E39" s="21">
        <f t="shared" si="1"/>
        <v>0.78441283013504759</v>
      </c>
    </row>
    <row r="40" spans="1:6" ht="26.25" x14ac:dyDescent="0.4">
      <c r="A40" s="17">
        <v>1976</v>
      </c>
      <c r="B40" s="40">
        <v>472945</v>
      </c>
      <c r="C40" s="19">
        <v>46795</v>
      </c>
      <c r="D40" s="20">
        <v>2028649</v>
      </c>
      <c r="E40" s="21">
        <f t="shared" si="1"/>
        <v>0.81094254303456115</v>
      </c>
    </row>
    <row r="41" spans="1:6" ht="26.25" x14ac:dyDescent="0.4">
      <c r="A41" s="17">
        <v>1977</v>
      </c>
      <c r="B41" s="40">
        <v>488902</v>
      </c>
      <c r="C41" s="19">
        <v>47516</v>
      </c>
      <c r="D41" s="20">
        <v>2629714</v>
      </c>
      <c r="E41" s="21">
        <f t="shared" si="1"/>
        <v>0.84323109994946477</v>
      </c>
    </row>
    <row r="42" spans="1:6" ht="26.25" x14ac:dyDescent="0.4">
      <c r="A42" s="17">
        <v>1978</v>
      </c>
      <c r="B42" s="40">
        <v>428761</v>
      </c>
      <c r="C42" s="19">
        <v>42684</v>
      </c>
      <c r="D42" s="20">
        <v>2845800</v>
      </c>
      <c r="E42" s="21">
        <f t="shared" si="1"/>
        <v>0.86906305913983584</v>
      </c>
    </row>
    <row r="43" spans="1:6" ht="26.25" x14ac:dyDescent="0.4">
      <c r="A43" s="17">
        <v>1979</v>
      </c>
      <c r="B43" s="40">
        <v>383016</v>
      </c>
      <c r="C43" s="19">
        <v>38336</v>
      </c>
      <c r="D43" s="20">
        <v>3233289</v>
      </c>
      <c r="E43" s="21">
        <f t="shared" si="1"/>
        <v>0.8940863671620618</v>
      </c>
    </row>
    <row r="44" spans="1:6" ht="26.25" x14ac:dyDescent="0.4">
      <c r="A44" s="17">
        <v>1980</v>
      </c>
      <c r="B44" s="40">
        <v>295417</v>
      </c>
      <c r="C44" s="19">
        <v>31606</v>
      </c>
      <c r="D44" s="20">
        <v>3809757</v>
      </c>
      <c r="E44" s="21">
        <f t="shared" si="1"/>
        <v>0.92803788584844393</v>
      </c>
    </row>
    <row r="45" spans="1:6" ht="26.25" x14ac:dyDescent="0.4">
      <c r="A45" s="17">
        <v>1981</v>
      </c>
      <c r="B45" s="40">
        <v>220598</v>
      </c>
      <c r="C45" s="19">
        <v>21109</v>
      </c>
      <c r="D45" s="20">
        <v>3397753</v>
      </c>
      <c r="E45" s="21">
        <f t="shared" si="1"/>
        <v>0.93903355423506452</v>
      </c>
    </row>
    <row r="46" spans="1:6" ht="26.25" x14ac:dyDescent="0.4">
      <c r="A46" s="17">
        <v>1982</v>
      </c>
      <c r="B46" s="40">
        <v>167335</v>
      </c>
      <c r="C46" s="19">
        <v>15838</v>
      </c>
      <c r="D46" s="20">
        <v>3154527</v>
      </c>
      <c r="E46" s="21">
        <f t="shared" si="1"/>
        <v>0.9496261434099309</v>
      </c>
    </row>
    <row r="47" spans="1:6" ht="26.25" x14ac:dyDescent="0.4">
      <c r="A47" s="17">
        <v>1983</v>
      </c>
      <c r="B47" s="40">
        <v>202578</v>
      </c>
      <c r="C47" s="19">
        <v>19326</v>
      </c>
      <c r="D47" s="20">
        <v>3277891</v>
      </c>
      <c r="E47" s="21">
        <f t="shared" si="1"/>
        <v>0.94179577522454594</v>
      </c>
    </row>
    <row r="48" spans="1:6" ht="26.25" x14ac:dyDescent="0.4">
      <c r="A48" s="17">
        <v>1984</v>
      </c>
      <c r="B48" s="40">
        <v>160454</v>
      </c>
      <c r="C48" s="19">
        <v>14383</v>
      </c>
      <c r="D48" s="20">
        <v>2975137</v>
      </c>
      <c r="E48" s="21">
        <f t="shared" si="1"/>
        <v>0.94882814754858014</v>
      </c>
    </row>
    <row r="49" spans="1:5" ht="26.25" x14ac:dyDescent="0.4">
      <c r="A49" s="17">
        <v>1985</v>
      </c>
      <c r="B49" s="40">
        <v>129841</v>
      </c>
      <c r="C49" s="19">
        <v>12300</v>
      </c>
      <c r="D49" s="20">
        <v>3162564</v>
      </c>
      <c r="E49" s="21">
        <f t="shared" si="1"/>
        <v>0.96056347867288505</v>
      </c>
    </row>
    <row r="50" spans="1:5" ht="26.25" x14ac:dyDescent="0.4">
      <c r="A50" s="17">
        <v>1986</v>
      </c>
      <c r="B50" s="40">
        <v>53546</v>
      </c>
      <c r="C50" s="19">
        <v>4162</v>
      </c>
      <c r="D50" s="20">
        <v>1143141</v>
      </c>
      <c r="E50" s="21">
        <f t="shared" si="1"/>
        <v>0.9552547992917112</v>
      </c>
    </row>
    <row r="51" spans="1:5" ht="26.25" x14ac:dyDescent="0.4">
      <c r="A51" s="17">
        <v>1987</v>
      </c>
      <c r="B51" s="40">
        <v>28077</v>
      </c>
      <c r="C51" s="19">
        <v>1861</v>
      </c>
      <c r="D51" s="20">
        <v>731908</v>
      </c>
      <c r="E51" s="21">
        <f t="shared" si="1"/>
        <v>0.96305584978650893</v>
      </c>
    </row>
    <row r="52" spans="1:5" ht="26.25" x14ac:dyDescent="0.4">
      <c r="A52" s="17">
        <v>1988</v>
      </c>
      <c r="B52" s="40">
        <v>30459</v>
      </c>
      <c r="C52" s="19">
        <v>2629</v>
      </c>
      <c r="D52" s="20">
        <v>726203</v>
      </c>
      <c r="E52" s="21">
        <f t="shared" si="1"/>
        <v>0.95974556671274625</v>
      </c>
    </row>
    <row r="53" spans="1:5" ht="26.25" x14ac:dyDescent="0.4">
      <c r="A53" s="17">
        <v>1989</v>
      </c>
      <c r="B53" s="40">
        <v>5325</v>
      </c>
      <c r="C53" s="19">
        <v>482</v>
      </c>
      <c r="D53" s="20">
        <v>124390</v>
      </c>
      <c r="E53" s="21">
        <f t="shared" si="1"/>
        <v>0.95894846394017652</v>
      </c>
    </row>
    <row r="54" spans="1:5" ht="26.25" x14ac:dyDescent="0.4">
      <c r="A54" s="17">
        <v>1990</v>
      </c>
      <c r="B54" s="40">
        <v>0.01</v>
      </c>
      <c r="C54" s="19">
        <v>0</v>
      </c>
      <c r="D54" s="20">
        <v>0</v>
      </c>
      <c r="E54" s="21">
        <f t="shared" si="1"/>
        <v>0</v>
      </c>
    </row>
    <row r="55" spans="1:5" ht="26.25" x14ac:dyDescent="0.4">
      <c r="A55" s="17">
        <v>1991</v>
      </c>
      <c r="B55" s="40">
        <v>433</v>
      </c>
      <c r="C55" s="19">
        <v>0</v>
      </c>
      <c r="D55" s="20">
        <v>847</v>
      </c>
      <c r="E55" s="21">
        <f t="shared" si="1"/>
        <v>0.66171875000000002</v>
      </c>
    </row>
    <row r="56" spans="1:5" ht="26.25" x14ac:dyDescent="0.4">
      <c r="A56" s="17">
        <v>1992</v>
      </c>
      <c r="B56" s="40">
        <v>0.01</v>
      </c>
      <c r="C56" s="19">
        <v>0</v>
      </c>
      <c r="D56" s="20">
        <v>0</v>
      </c>
      <c r="E56" s="21">
        <f t="shared" si="1"/>
        <v>0</v>
      </c>
    </row>
    <row r="57" spans="1:5" ht="26.25" x14ac:dyDescent="0.4">
      <c r="A57" s="17">
        <v>1993</v>
      </c>
      <c r="B57" s="40">
        <v>0.01</v>
      </c>
      <c r="C57" s="19">
        <v>0</v>
      </c>
      <c r="D57" s="20">
        <v>0</v>
      </c>
      <c r="E57" s="21">
        <f t="shared" si="1"/>
        <v>0</v>
      </c>
    </row>
    <row r="58" spans="1:5" ht="26.25" x14ac:dyDescent="0.4">
      <c r="A58" s="17">
        <v>1994</v>
      </c>
      <c r="B58" s="40">
        <v>0.01</v>
      </c>
      <c r="C58" s="19">
        <v>0</v>
      </c>
      <c r="D58" s="20">
        <v>0</v>
      </c>
      <c r="E58" s="21">
        <f t="shared" si="1"/>
        <v>0</v>
      </c>
    </row>
    <row r="59" spans="1:5" ht="26.25" x14ac:dyDescent="0.4">
      <c r="A59" s="17">
        <v>1995</v>
      </c>
      <c r="B59" s="40">
        <v>0.01</v>
      </c>
      <c r="C59" s="19">
        <v>0</v>
      </c>
      <c r="D59" s="20">
        <v>0</v>
      </c>
      <c r="E59" s="21">
        <f t="shared" si="1"/>
        <v>0</v>
      </c>
    </row>
    <row r="60" spans="1:5" ht="26.25" x14ac:dyDescent="0.4">
      <c r="A60" s="17">
        <v>1996</v>
      </c>
      <c r="B60" s="41">
        <v>0.01</v>
      </c>
      <c r="C60" s="19">
        <v>0</v>
      </c>
      <c r="D60" s="20">
        <v>0</v>
      </c>
      <c r="E60" s="21">
        <f t="shared" si="1"/>
        <v>0</v>
      </c>
    </row>
    <row r="61" spans="1:5" ht="26.25" x14ac:dyDescent="0.4">
      <c r="A61" s="17">
        <v>1997</v>
      </c>
      <c r="B61" s="41">
        <v>2044</v>
      </c>
      <c r="C61" s="19">
        <v>0</v>
      </c>
      <c r="D61" s="20">
        <v>482383</v>
      </c>
      <c r="E61" s="21">
        <f t="shared" si="1"/>
        <v>0.9957805820071961</v>
      </c>
    </row>
    <row r="62" spans="1:5" ht="26.25" x14ac:dyDescent="0.4">
      <c r="A62" s="17">
        <v>1998</v>
      </c>
      <c r="B62" s="41">
        <v>2461</v>
      </c>
      <c r="C62" s="19">
        <v>88</v>
      </c>
      <c r="D62" s="20">
        <v>400170</v>
      </c>
      <c r="E62" s="21">
        <f t="shared" si="1"/>
        <v>0.99388770362937773</v>
      </c>
    </row>
    <row r="63" spans="1:5" ht="26.25" x14ac:dyDescent="0.4">
      <c r="A63" s="17">
        <v>1999</v>
      </c>
      <c r="B63" s="41">
        <v>0.01</v>
      </c>
      <c r="C63" s="19">
        <v>0</v>
      </c>
      <c r="D63" s="20">
        <v>0</v>
      </c>
      <c r="E63" s="21">
        <f t="shared" si="1"/>
        <v>0</v>
      </c>
    </row>
    <row r="64" spans="1:5" ht="26.25" x14ac:dyDescent="0.4">
      <c r="A64" s="17">
        <v>2000</v>
      </c>
      <c r="B64" s="41">
        <v>0.01</v>
      </c>
      <c r="C64" s="19">
        <v>0</v>
      </c>
      <c r="D64" s="20">
        <v>0</v>
      </c>
      <c r="E64" s="21">
        <f t="shared" si="1"/>
        <v>0</v>
      </c>
    </row>
    <row r="65" spans="1:5" ht="26.25" x14ac:dyDescent="0.4">
      <c r="A65" s="17">
        <v>2001</v>
      </c>
      <c r="B65" s="41">
        <v>9711</v>
      </c>
      <c r="C65" s="19">
        <v>896</v>
      </c>
      <c r="D65" s="20">
        <v>909897</v>
      </c>
      <c r="E65" s="21">
        <f t="shared" si="1"/>
        <v>0.98944006576715293</v>
      </c>
    </row>
    <row r="66" spans="1:5" ht="26.25" x14ac:dyDescent="0.4">
      <c r="A66" s="17">
        <v>2002</v>
      </c>
      <c r="B66" s="41">
        <v>9060</v>
      </c>
      <c r="C66" s="19">
        <v>833</v>
      </c>
      <c r="D66" s="20">
        <v>1074048</v>
      </c>
      <c r="E66" s="21">
        <f>D66/(D66+B66)</f>
        <v>0.99163518319502764</v>
      </c>
    </row>
    <row r="67" spans="1:5" ht="26.25" x14ac:dyDescent="0.4">
      <c r="A67" s="17">
        <v>2003</v>
      </c>
      <c r="B67" s="41">
        <v>7906</v>
      </c>
      <c r="C67" s="19">
        <v>730</v>
      </c>
      <c r="D67" s="20">
        <v>1034599</v>
      </c>
      <c r="E67" s="21">
        <f>D67/(D67+B67)</f>
        <v>0.99241634332689055</v>
      </c>
    </row>
    <row r="68" spans="1:5" ht="26.25" x14ac:dyDescent="0.4">
      <c r="A68" s="17">
        <v>2004</v>
      </c>
      <c r="B68" s="41">
        <v>9155</v>
      </c>
      <c r="C68" s="19">
        <v>842</v>
      </c>
      <c r="D68" s="20">
        <v>903901</v>
      </c>
      <c r="E68" s="21">
        <f>D68/(D68+B68)</f>
        <v>0.98997323274804616</v>
      </c>
    </row>
    <row r="69" spans="1:5" ht="26.25" x14ac:dyDescent="0.4">
      <c r="A69" s="17">
        <v>2005</v>
      </c>
      <c r="B69" s="41">
        <v>11758</v>
      </c>
      <c r="C69" s="19">
        <v>1082</v>
      </c>
      <c r="D69" s="20">
        <v>1072361</v>
      </c>
      <c r="E69" s="21">
        <f t="shared" ref="E69:E76" si="2">D69/(D69+B69)</f>
        <v>0.98915432715412233</v>
      </c>
    </row>
    <row r="70" spans="1:5" ht="26.25" x14ac:dyDescent="0.4">
      <c r="A70" s="17">
        <v>2006</v>
      </c>
      <c r="B70" s="41">
        <v>11977</v>
      </c>
      <c r="C70" s="19">
        <v>1102</v>
      </c>
      <c r="D70" s="20">
        <v>1081415</v>
      </c>
      <c r="E70" s="21">
        <f t="shared" si="2"/>
        <v>0.98904601460409436</v>
      </c>
    </row>
    <row r="71" spans="1:5" ht="26.25" x14ac:dyDescent="0.4">
      <c r="A71" s="17">
        <v>2007</v>
      </c>
      <c r="B71" s="41">
        <v>7388</v>
      </c>
      <c r="C71" s="19">
        <v>679</v>
      </c>
      <c r="D71" s="20">
        <v>565195</v>
      </c>
      <c r="E71" s="21">
        <f t="shared" si="2"/>
        <v>0.98709706715009005</v>
      </c>
    </row>
    <row r="72" spans="1:5" ht="26.25" x14ac:dyDescent="0.4">
      <c r="A72" s="17">
        <v>2008</v>
      </c>
      <c r="B72" s="41">
        <v>17237</v>
      </c>
      <c r="C72" s="19">
        <v>556</v>
      </c>
      <c r="D72" s="20">
        <v>1400137</v>
      </c>
      <c r="E72" s="21">
        <f t="shared" si="2"/>
        <v>0.98783877790900643</v>
      </c>
    </row>
    <row r="73" spans="1:5" ht="26.25" x14ac:dyDescent="0.4">
      <c r="A73" s="17">
        <v>2009</v>
      </c>
      <c r="B73" s="41">
        <v>6639</v>
      </c>
      <c r="C73" s="19">
        <v>0</v>
      </c>
      <c r="D73" s="20">
        <v>928835</v>
      </c>
      <c r="E73" s="21">
        <f t="shared" si="2"/>
        <v>0.99290306304611353</v>
      </c>
    </row>
    <row r="74" spans="1:5" ht="26.25" x14ac:dyDescent="0.4">
      <c r="A74" s="17">
        <v>2010</v>
      </c>
      <c r="B74" s="41">
        <v>8668</v>
      </c>
      <c r="C74" s="19">
        <v>0</v>
      </c>
      <c r="D74" s="20">
        <v>878955</v>
      </c>
      <c r="E74" s="21">
        <f t="shared" si="2"/>
        <v>0.99023459283952764</v>
      </c>
    </row>
    <row r="75" spans="1:5" ht="26.25" x14ac:dyDescent="0.4">
      <c r="A75" s="17">
        <v>2011</v>
      </c>
      <c r="B75" s="41">
        <v>0.01</v>
      </c>
      <c r="C75" s="19">
        <v>0</v>
      </c>
      <c r="D75" s="20">
        <v>0</v>
      </c>
      <c r="E75" s="21">
        <f t="shared" si="2"/>
        <v>0</v>
      </c>
    </row>
    <row r="76" spans="1:5" ht="26.25" x14ac:dyDescent="0.4">
      <c r="A76" s="17">
        <v>2012</v>
      </c>
      <c r="B76" s="41">
        <v>0.01</v>
      </c>
      <c r="C76" s="19">
        <v>0</v>
      </c>
      <c r="D76" s="20">
        <v>0</v>
      </c>
      <c r="E76" s="21">
        <f t="shared" si="2"/>
        <v>0</v>
      </c>
    </row>
    <row r="77" spans="1:5" ht="26.25" x14ac:dyDescent="0.4">
      <c r="A77" s="17">
        <v>2013</v>
      </c>
      <c r="B77" s="41">
        <v>0.01</v>
      </c>
      <c r="C77" s="19">
        <v>0</v>
      </c>
      <c r="D77" s="20">
        <v>0</v>
      </c>
      <c r="E77" s="21">
        <f t="shared" ref="E77:E80" si="3">D77/(D77+B77)</f>
        <v>0</v>
      </c>
    </row>
    <row r="78" spans="1:5" ht="26.25" x14ac:dyDescent="0.4">
      <c r="A78" s="17">
        <v>2014</v>
      </c>
      <c r="B78" s="41">
        <v>0.01</v>
      </c>
      <c r="C78" s="19">
        <v>0</v>
      </c>
      <c r="D78" s="20">
        <v>0</v>
      </c>
      <c r="E78" s="21">
        <f t="shared" si="3"/>
        <v>0</v>
      </c>
    </row>
    <row r="79" spans="1:5" ht="26.25" x14ac:dyDescent="0.4">
      <c r="A79" s="17">
        <v>2015</v>
      </c>
      <c r="B79" s="41">
        <v>0.01</v>
      </c>
      <c r="C79" s="19">
        <v>0</v>
      </c>
      <c r="D79" s="20">
        <v>0</v>
      </c>
      <c r="E79" s="21">
        <f t="shared" si="3"/>
        <v>0</v>
      </c>
    </row>
    <row r="80" spans="1:5" ht="26.25" x14ac:dyDescent="0.4">
      <c r="A80" s="17">
        <v>2016</v>
      </c>
      <c r="B80" s="41">
        <v>0.01</v>
      </c>
      <c r="C80" s="19">
        <v>0</v>
      </c>
      <c r="D80" s="20">
        <v>0</v>
      </c>
      <c r="E80" s="21">
        <f t="shared" si="3"/>
        <v>0</v>
      </c>
    </row>
    <row r="81" spans="1:5" ht="26.25" x14ac:dyDescent="0.4">
      <c r="A81" s="17">
        <v>2017</v>
      </c>
      <c r="B81" s="41">
        <v>0.01</v>
      </c>
      <c r="C81" s="19">
        <v>0</v>
      </c>
      <c r="D81" s="20">
        <v>0</v>
      </c>
      <c r="E81" s="21">
        <f t="shared" ref="E81:E82" si="4">D81/(D81+B81)</f>
        <v>0</v>
      </c>
    </row>
    <row r="82" spans="1:5" ht="26.25" x14ac:dyDescent="0.4">
      <c r="A82" s="17">
        <v>2018</v>
      </c>
      <c r="B82" s="41">
        <v>0.01</v>
      </c>
      <c r="C82" s="19">
        <v>0</v>
      </c>
      <c r="D82" s="20">
        <v>0</v>
      </c>
      <c r="E82" s="21">
        <f t="shared" si="4"/>
        <v>0</v>
      </c>
    </row>
    <row r="83" spans="1:5" ht="26.25" x14ac:dyDescent="0.4">
      <c r="A83" s="17">
        <v>2019</v>
      </c>
      <c r="B83" s="41">
        <v>0.01</v>
      </c>
      <c r="C83" s="19">
        <v>0</v>
      </c>
      <c r="D83" s="20">
        <v>0</v>
      </c>
      <c r="E83" s="21">
        <f t="shared" ref="E83" si="5">D83/(D83+B83)</f>
        <v>0</v>
      </c>
    </row>
    <row r="84" spans="1:5" ht="26.25" x14ac:dyDescent="0.4">
      <c r="A84" s="17">
        <v>2020</v>
      </c>
      <c r="B84" s="41">
        <v>0.01</v>
      </c>
      <c r="C84" s="19">
        <v>0</v>
      </c>
      <c r="D84" s="20">
        <v>0</v>
      </c>
      <c r="E84" s="21">
        <f t="shared" ref="E84" si="6">D84/(D84+B84)</f>
        <v>0</v>
      </c>
    </row>
  </sheetData>
  <phoneticPr fontId="3" type="noConversion"/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F61"/>
  <sheetViews>
    <sheetView showGridLines="0" topLeftCell="A46" zoomScale="55" zoomScaleNormal="55" workbookViewId="0">
      <selection activeCell="H83" sqref="H83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76.14062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>
        <v>1966</v>
      </c>
      <c r="B7" s="18">
        <v>5114</v>
      </c>
      <c r="C7" s="19">
        <v>0</v>
      </c>
      <c r="D7" s="20">
        <v>0</v>
      </c>
      <c r="E7" s="21">
        <f t="shared" ref="E7:E10" si="0">D7/(D7+B7)</f>
        <v>0</v>
      </c>
      <c r="F7" s="6"/>
    </row>
    <row r="8" spans="1:6" ht="26.25" x14ac:dyDescent="0.4">
      <c r="A8" s="17">
        <v>1967</v>
      </c>
      <c r="B8" s="18">
        <v>9793</v>
      </c>
      <c r="C8" s="19">
        <v>881</v>
      </c>
      <c r="D8" s="20">
        <v>97084</v>
      </c>
      <c r="E8" s="21">
        <f t="shared" si="0"/>
        <v>0.90837130533229793</v>
      </c>
      <c r="F8" s="6"/>
    </row>
    <row r="9" spans="1:6" ht="26.25" x14ac:dyDescent="0.4">
      <c r="A9" s="17">
        <v>1968</v>
      </c>
      <c r="B9" s="18">
        <v>21682</v>
      </c>
      <c r="C9" s="19">
        <v>1702</v>
      </c>
      <c r="D9" s="20">
        <v>96986</v>
      </c>
      <c r="E9" s="21">
        <f t="shared" si="0"/>
        <v>0.81728856979135067</v>
      </c>
      <c r="F9" s="6"/>
    </row>
    <row r="10" spans="1:6" ht="26.25" x14ac:dyDescent="0.4">
      <c r="A10" s="17">
        <v>1969</v>
      </c>
      <c r="B10" s="18">
        <v>120393</v>
      </c>
      <c r="C10" s="19">
        <v>19676</v>
      </c>
      <c r="D10" s="20">
        <v>182134</v>
      </c>
      <c r="E10" s="21">
        <f t="shared" si="0"/>
        <v>0.60204213177666788</v>
      </c>
      <c r="F10" s="6"/>
    </row>
    <row r="11" spans="1:6" ht="26.25" x14ac:dyDescent="0.4">
      <c r="A11" s="17">
        <v>1970</v>
      </c>
      <c r="B11" s="18">
        <v>1482556</v>
      </c>
      <c r="C11" s="19">
        <v>273701</v>
      </c>
      <c r="D11" s="20">
        <v>347609</v>
      </c>
      <c r="E11" s="21">
        <f t="shared" ref="E11:E42" si="1">D11/(D11+B11)</f>
        <v>0.1899331481041327</v>
      </c>
      <c r="F11" s="6"/>
    </row>
    <row r="12" spans="1:6" ht="26.25" x14ac:dyDescent="0.4">
      <c r="A12" s="17">
        <v>1971</v>
      </c>
      <c r="B12" s="18">
        <v>3151559</v>
      </c>
      <c r="C12" s="19">
        <v>254677</v>
      </c>
      <c r="D12" s="20">
        <v>864486</v>
      </c>
      <c r="E12" s="21">
        <f t="shared" si="1"/>
        <v>0.21525804616233135</v>
      </c>
      <c r="F12" s="6"/>
    </row>
    <row r="13" spans="1:6" ht="26.25" x14ac:dyDescent="0.4">
      <c r="A13" s="17">
        <v>1972</v>
      </c>
      <c r="B13" s="18">
        <v>3294628</v>
      </c>
      <c r="C13" s="19">
        <v>250773</v>
      </c>
      <c r="D13" s="20">
        <v>1176627</v>
      </c>
      <c r="E13" s="21">
        <f t="shared" si="1"/>
        <v>0.2631536335995151</v>
      </c>
      <c r="F13" s="6"/>
    </row>
    <row r="14" spans="1:6" ht="26.25" x14ac:dyDescent="0.4">
      <c r="A14" s="17">
        <v>1973</v>
      </c>
      <c r="B14" s="18">
        <v>3196531</v>
      </c>
      <c r="C14" s="19">
        <v>248620</v>
      </c>
      <c r="D14" s="20">
        <v>1271057</v>
      </c>
      <c r="E14" s="21">
        <f t="shared" si="1"/>
        <v>0.28450631526452302</v>
      </c>
      <c r="F14" s="6"/>
    </row>
    <row r="15" spans="1:6" ht="26.25" x14ac:dyDescent="0.4">
      <c r="A15" s="17">
        <v>1974</v>
      </c>
      <c r="B15" s="18">
        <v>3146800</v>
      </c>
      <c r="C15" s="19">
        <v>240955</v>
      </c>
      <c r="D15" s="20">
        <v>1706959</v>
      </c>
      <c r="E15" s="21">
        <f t="shared" si="1"/>
        <v>0.35167774090143328</v>
      </c>
      <c r="F15" s="6"/>
    </row>
    <row r="16" spans="1:6" ht="26.25" x14ac:dyDescent="0.4">
      <c r="A16" s="17">
        <v>1975</v>
      </c>
      <c r="B16" s="18">
        <v>3371787</v>
      </c>
      <c r="C16" s="19">
        <v>258786</v>
      </c>
      <c r="D16" s="20">
        <v>2958565</v>
      </c>
      <c r="E16" s="21">
        <f t="shared" si="1"/>
        <v>0.46736184654502627</v>
      </c>
      <c r="F16" s="6"/>
    </row>
    <row r="17" spans="1:6" ht="26.25" x14ac:dyDescent="0.4">
      <c r="A17" s="17">
        <v>1976</v>
      </c>
      <c r="B17" s="18">
        <v>3012674</v>
      </c>
      <c r="C17" s="19">
        <v>228067</v>
      </c>
      <c r="D17" s="20">
        <v>4459047</v>
      </c>
      <c r="E17" s="21">
        <f t="shared" si="1"/>
        <v>0.59678981589382152</v>
      </c>
      <c r="F17" s="6"/>
    </row>
    <row r="18" spans="1:6" ht="26.25" x14ac:dyDescent="0.4">
      <c r="A18" s="17">
        <v>1977</v>
      </c>
      <c r="B18" s="18">
        <v>2840503</v>
      </c>
      <c r="C18" s="19">
        <v>214660</v>
      </c>
      <c r="D18" s="20">
        <v>5912184</v>
      </c>
      <c r="E18" s="21">
        <f t="shared" si="1"/>
        <v>0.67547074401266716</v>
      </c>
      <c r="F18" s="6"/>
    </row>
    <row r="19" spans="1:6" ht="26.25" x14ac:dyDescent="0.4">
      <c r="A19" s="17">
        <v>1978</v>
      </c>
      <c r="B19" s="18">
        <v>2431292</v>
      </c>
      <c r="C19" s="19">
        <v>184735</v>
      </c>
      <c r="D19" s="20">
        <v>6408147</v>
      </c>
      <c r="E19" s="21">
        <f t="shared" si="1"/>
        <v>0.7249495131987449</v>
      </c>
      <c r="F19" s="6"/>
    </row>
    <row r="20" spans="1:6" ht="26.25" x14ac:dyDescent="0.4">
      <c r="A20" s="17">
        <v>1979</v>
      </c>
      <c r="B20" s="18">
        <v>2176319</v>
      </c>
      <c r="C20" s="19">
        <v>162428</v>
      </c>
      <c r="D20" s="20">
        <v>6324604</v>
      </c>
      <c r="E20" s="21">
        <f t="shared" si="1"/>
        <v>0.74399027023300879</v>
      </c>
      <c r="F20" s="6"/>
    </row>
    <row r="21" spans="1:6" ht="26.25" x14ac:dyDescent="0.4">
      <c r="A21" s="17">
        <v>1980</v>
      </c>
      <c r="B21" s="18">
        <v>2025432</v>
      </c>
      <c r="C21" s="19">
        <v>136754</v>
      </c>
      <c r="D21" s="20">
        <v>6784522</v>
      </c>
      <c r="E21" s="21">
        <f t="shared" si="1"/>
        <v>0.77009732400418884</v>
      </c>
      <c r="F21" s="8"/>
    </row>
    <row r="22" spans="1:6" ht="26.25" x14ac:dyDescent="0.4">
      <c r="A22" s="17">
        <v>1981</v>
      </c>
      <c r="B22" s="18">
        <v>1688711</v>
      </c>
      <c r="C22" s="19">
        <v>115008</v>
      </c>
      <c r="D22" s="20">
        <v>6718804</v>
      </c>
      <c r="E22" s="21">
        <f t="shared" si="1"/>
        <v>0.79914267176448694</v>
      </c>
      <c r="F22" s="6"/>
    </row>
    <row r="23" spans="1:6" ht="26.25" x14ac:dyDescent="0.4">
      <c r="A23" s="17">
        <v>1982</v>
      </c>
      <c r="B23" s="18">
        <v>1616950</v>
      </c>
      <c r="C23" s="19">
        <v>112884</v>
      </c>
      <c r="D23" s="20">
        <v>7223321</v>
      </c>
      <c r="E23" s="21">
        <f t="shared" si="1"/>
        <v>0.8170927112981039</v>
      </c>
      <c r="F23" s="6"/>
    </row>
    <row r="24" spans="1:6" ht="26.25" x14ac:dyDescent="0.4">
      <c r="A24" s="17">
        <v>1983</v>
      </c>
      <c r="B24" s="18">
        <v>1431654</v>
      </c>
      <c r="C24" s="19">
        <v>99032</v>
      </c>
      <c r="D24" s="20">
        <v>7766885</v>
      </c>
      <c r="E24" s="21">
        <f t="shared" si="1"/>
        <v>0.84436071858802797</v>
      </c>
      <c r="F24" s="6"/>
    </row>
    <row r="25" spans="1:6" ht="26.25" x14ac:dyDescent="0.4">
      <c r="A25" s="17">
        <v>1984</v>
      </c>
      <c r="B25" s="18">
        <v>1321000</v>
      </c>
      <c r="C25" s="19">
        <v>88792</v>
      </c>
      <c r="D25" s="20">
        <v>7938007</v>
      </c>
      <c r="E25" s="21">
        <f t="shared" si="1"/>
        <v>0.85732811304711187</v>
      </c>
      <c r="F25" s="6"/>
    </row>
    <row r="26" spans="1:6" ht="26.25" x14ac:dyDescent="0.4">
      <c r="A26" s="17">
        <v>1985</v>
      </c>
      <c r="B26" s="18">
        <v>1146947</v>
      </c>
      <c r="C26" s="19">
        <v>70630</v>
      </c>
      <c r="D26" s="20">
        <v>8156504</v>
      </c>
      <c r="E26" s="21">
        <f t="shared" si="1"/>
        <v>0.87671811245096043</v>
      </c>
      <c r="F26" s="6"/>
    </row>
    <row r="27" spans="1:6" ht="26.25" x14ac:dyDescent="0.4">
      <c r="A27" s="17">
        <v>1986</v>
      </c>
      <c r="B27" s="18">
        <v>918659</v>
      </c>
      <c r="C27" s="19">
        <v>58977</v>
      </c>
      <c r="D27" s="20">
        <v>7279077</v>
      </c>
      <c r="E27" s="21">
        <f t="shared" si="1"/>
        <v>0.8879374744441636</v>
      </c>
      <c r="F27" s="6"/>
    </row>
    <row r="28" spans="1:6" ht="26.25" x14ac:dyDescent="0.4">
      <c r="A28" s="17">
        <v>1987</v>
      </c>
      <c r="B28" s="18">
        <v>1032969</v>
      </c>
      <c r="C28" s="19">
        <v>62002</v>
      </c>
      <c r="D28" s="20">
        <v>7893180</v>
      </c>
      <c r="E28" s="21">
        <f t="shared" si="1"/>
        <v>0.88427607471038183</v>
      </c>
      <c r="F28" s="6"/>
    </row>
    <row r="29" spans="1:6" ht="26.25" x14ac:dyDescent="0.4">
      <c r="A29" s="17">
        <v>1988</v>
      </c>
      <c r="B29" s="18">
        <v>634923</v>
      </c>
      <c r="C29" s="19">
        <v>44879</v>
      </c>
      <c r="D29" s="20">
        <v>4954270</v>
      </c>
      <c r="E29" s="21">
        <f t="shared" si="1"/>
        <v>0.8864016683624989</v>
      </c>
      <c r="F29" s="6"/>
    </row>
    <row r="30" spans="1:6" ht="26.25" x14ac:dyDescent="0.4">
      <c r="A30" s="17">
        <v>1989</v>
      </c>
      <c r="B30" s="18">
        <v>494652</v>
      </c>
      <c r="C30" s="19">
        <v>34818</v>
      </c>
      <c r="D30" s="20">
        <v>3404318</v>
      </c>
      <c r="E30" s="21">
        <f t="shared" si="1"/>
        <v>0.87313264785315092</v>
      </c>
      <c r="F30" s="6"/>
    </row>
    <row r="31" spans="1:6" ht="26.25" x14ac:dyDescent="0.4">
      <c r="A31" s="17">
        <v>1990</v>
      </c>
      <c r="B31" s="18">
        <v>379755</v>
      </c>
      <c r="C31" s="19">
        <v>26737</v>
      </c>
      <c r="D31" s="20">
        <v>2909254</v>
      </c>
      <c r="E31" s="21">
        <f t="shared" si="1"/>
        <v>0.8845381693999621</v>
      </c>
      <c r="F31" s="6"/>
    </row>
    <row r="32" spans="1:6" ht="26.25" x14ac:dyDescent="0.4">
      <c r="A32" s="17">
        <v>1991</v>
      </c>
      <c r="B32" s="18">
        <v>353518</v>
      </c>
      <c r="C32" s="19">
        <v>26234</v>
      </c>
      <c r="D32" s="20">
        <v>3116107</v>
      </c>
      <c r="E32" s="21">
        <f t="shared" si="1"/>
        <v>0.89811060273084264</v>
      </c>
      <c r="F32" s="6"/>
    </row>
    <row r="33" spans="1:6" ht="26.25" x14ac:dyDescent="0.4">
      <c r="A33" s="17">
        <v>1992</v>
      </c>
      <c r="B33" s="18">
        <v>308706</v>
      </c>
      <c r="C33" s="19">
        <v>22610</v>
      </c>
      <c r="D33" s="20">
        <v>2639431</v>
      </c>
      <c r="E33" s="21">
        <f t="shared" si="1"/>
        <v>0.89528776986958203</v>
      </c>
      <c r="F33" s="6"/>
    </row>
    <row r="34" spans="1:6" ht="26.25" x14ac:dyDescent="0.4">
      <c r="A34" s="17">
        <v>1993</v>
      </c>
      <c r="B34" s="18">
        <v>322061</v>
      </c>
      <c r="C34" s="19">
        <v>29893</v>
      </c>
      <c r="D34" s="20">
        <v>2817693</v>
      </c>
      <c r="E34" s="21">
        <f t="shared" si="1"/>
        <v>0.89742476639889623</v>
      </c>
      <c r="F34" s="6"/>
    </row>
    <row r="35" spans="1:6" ht="26.25" x14ac:dyDescent="0.4">
      <c r="A35" s="17">
        <v>1994</v>
      </c>
      <c r="B35" s="18">
        <v>353456</v>
      </c>
      <c r="C35" s="19">
        <v>27934</v>
      </c>
      <c r="D35" s="20">
        <v>3125074</v>
      </c>
      <c r="E35" s="21">
        <f t="shared" si="1"/>
        <v>0.89838926213084258</v>
      </c>
      <c r="F35" s="6"/>
    </row>
    <row r="36" spans="1:6" ht="26.25" x14ac:dyDescent="0.4">
      <c r="A36" s="17">
        <v>1995</v>
      </c>
      <c r="B36" s="18">
        <v>357942</v>
      </c>
      <c r="C36" s="19">
        <v>28777</v>
      </c>
      <c r="D36" s="20">
        <v>3283230</v>
      </c>
      <c r="E36" s="21">
        <f t="shared" si="1"/>
        <v>0.90169593746189414</v>
      </c>
      <c r="F36" s="6"/>
    </row>
    <row r="37" spans="1:6" ht="26.25" x14ac:dyDescent="0.4">
      <c r="A37" s="17">
        <v>1996</v>
      </c>
      <c r="B37" s="22">
        <v>348892</v>
      </c>
      <c r="C37" s="19">
        <v>35256</v>
      </c>
      <c r="D37" s="20">
        <v>2745422</v>
      </c>
      <c r="E37" s="21">
        <f t="shared" si="1"/>
        <v>0.88724738342650422</v>
      </c>
      <c r="F37" s="6"/>
    </row>
    <row r="38" spans="1:6" ht="26.25" x14ac:dyDescent="0.4">
      <c r="A38" s="17">
        <v>1997</v>
      </c>
      <c r="B38" s="22">
        <v>513332</v>
      </c>
      <c r="C38" s="19">
        <v>55864</v>
      </c>
      <c r="D38" s="20">
        <v>5118599</v>
      </c>
      <c r="E38" s="21">
        <f t="shared" si="1"/>
        <v>0.90885328673238364</v>
      </c>
      <c r="F38" s="6"/>
    </row>
    <row r="39" spans="1:6" ht="26.25" x14ac:dyDescent="0.4">
      <c r="A39" s="17">
        <v>1998</v>
      </c>
      <c r="B39" s="22">
        <v>462007</v>
      </c>
      <c r="C39" s="19">
        <v>47545</v>
      </c>
      <c r="D39" s="20">
        <v>5491026</v>
      </c>
      <c r="E39" s="21">
        <f t="shared" si="1"/>
        <v>0.92239132556463233</v>
      </c>
    </row>
    <row r="40" spans="1:6" ht="26.25" x14ac:dyDescent="0.4">
      <c r="A40" s="17">
        <v>1999</v>
      </c>
      <c r="B40" s="22">
        <v>283639</v>
      </c>
      <c r="C40" s="19">
        <v>27829</v>
      </c>
      <c r="D40" s="20">
        <v>3780703</v>
      </c>
      <c r="E40" s="21">
        <f t="shared" si="1"/>
        <v>0.93021281181554116</v>
      </c>
    </row>
    <row r="41" spans="1:6" ht="26.25" x14ac:dyDescent="0.4">
      <c r="A41" s="17">
        <v>2000</v>
      </c>
      <c r="B41" s="22">
        <v>269603</v>
      </c>
      <c r="C41" s="19">
        <v>24243</v>
      </c>
      <c r="D41" s="20">
        <v>3856912</v>
      </c>
      <c r="E41" s="21">
        <f t="shared" si="1"/>
        <v>0.93466569247900466</v>
      </c>
    </row>
    <row r="42" spans="1:6" ht="26.25" x14ac:dyDescent="0.4">
      <c r="A42" s="17">
        <v>2001</v>
      </c>
      <c r="B42" s="22">
        <v>277692</v>
      </c>
      <c r="C42" s="19">
        <v>24929</v>
      </c>
      <c r="D42" s="20">
        <v>3896711</v>
      </c>
      <c r="E42" s="21">
        <f t="shared" si="1"/>
        <v>0.9334774337791536</v>
      </c>
    </row>
    <row r="43" spans="1:6" ht="26.25" x14ac:dyDescent="0.4">
      <c r="A43" s="17">
        <v>2002</v>
      </c>
      <c r="B43" s="22">
        <v>282309</v>
      </c>
      <c r="C43" s="19">
        <v>25198</v>
      </c>
      <c r="D43" s="20">
        <v>4317584</v>
      </c>
      <c r="E43" s="21">
        <f>D43/(D43+B43)</f>
        <v>0.93862705067270047</v>
      </c>
    </row>
    <row r="44" spans="1:6" ht="26.25" x14ac:dyDescent="0.4">
      <c r="A44" s="17">
        <v>2003</v>
      </c>
      <c r="B44" s="22">
        <v>282262</v>
      </c>
      <c r="C44" s="19">
        <v>25080</v>
      </c>
      <c r="D44" s="20">
        <v>4717237</v>
      </c>
      <c r="E44" s="21">
        <f>D44/(D44+B44)</f>
        <v>0.9435419429026789</v>
      </c>
    </row>
    <row r="45" spans="1:6" ht="26.25" x14ac:dyDescent="0.4">
      <c r="A45" s="17">
        <v>2004</v>
      </c>
      <c r="B45" s="22">
        <v>261712</v>
      </c>
      <c r="C45" s="19">
        <v>22637</v>
      </c>
      <c r="D45" s="20">
        <v>4126072</v>
      </c>
      <c r="E45" s="21">
        <f>D45/(D45+B45)</f>
        <v>0.94035440213100741</v>
      </c>
    </row>
    <row r="46" spans="1:6" ht="26.25" x14ac:dyDescent="0.4">
      <c r="A46" s="17">
        <v>2005</v>
      </c>
      <c r="B46" s="22">
        <v>239954</v>
      </c>
      <c r="C46" s="19">
        <v>21436</v>
      </c>
      <c r="D46" s="20">
        <v>4357663</v>
      </c>
      <c r="E46" s="21">
        <f>D46/(D46+B46)</f>
        <v>0.94780904977513347</v>
      </c>
    </row>
    <row r="47" spans="1:6" ht="26.25" x14ac:dyDescent="0.4">
      <c r="A47" s="17">
        <v>2006</v>
      </c>
      <c r="B47" s="22">
        <v>260770</v>
      </c>
      <c r="C47" s="19">
        <v>20891</v>
      </c>
      <c r="D47" s="20">
        <v>4700685</v>
      </c>
      <c r="E47" s="21">
        <f t="shared" ref="E47:E53" si="2">D47/(D47+B47)</f>
        <v>0.94744082129133489</v>
      </c>
    </row>
    <row r="48" spans="1:6" ht="26.25" x14ac:dyDescent="0.4">
      <c r="A48" s="17">
        <v>2007</v>
      </c>
      <c r="B48" s="22">
        <v>210597</v>
      </c>
      <c r="C48" s="19">
        <v>18766</v>
      </c>
      <c r="D48" s="20">
        <v>3760471</v>
      </c>
      <c r="E48" s="21">
        <f t="shared" si="2"/>
        <v>0.94696716349354881</v>
      </c>
    </row>
    <row r="49" spans="1:5" ht="26.25" x14ac:dyDescent="0.4">
      <c r="A49" s="17">
        <v>2008</v>
      </c>
      <c r="B49" s="22">
        <v>196092</v>
      </c>
      <c r="C49" s="19">
        <v>17585</v>
      </c>
      <c r="D49" s="20">
        <v>3493701</v>
      </c>
      <c r="E49" s="21">
        <f t="shared" si="2"/>
        <v>0.94685555531163945</v>
      </c>
    </row>
    <row r="50" spans="1:5" ht="26.25" x14ac:dyDescent="0.4">
      <c r="A50" s="17">
        <v>2009</v>
      </c>
      <c r="B50" s="22">
        <v>167601</v>
      </c>
      <c r="C50" s="19">
        <v>15224</v>
      </c>
      <c r="D50" s="20">
        <v>3241863</v>
      </c>
      <c r="E50" s="21">
        <f t="shared" si="2"/>
        <v>0.95084241980557649</v>
      </c>
    </row>
    <row r="51" spans="1:5" ht="26.25" x14ac:dyDescent="0.4">
      <c r="A51" s="17">
        <v>2010</v>
      </c>
      <c r="B51" s="22">
        <v>161005</v>
      </c>
      <c r="C51" s="19">
        <v>14525</v>
      </c>
      <c r="D51" s="20">
        <v>3421885</v>
      </c>
      <c r="E51" s="21">
        <f t="shared" si="2"/>
        <v>0.95506281242237412</v>
      </c>
    </row>
    <row r="52" spans="1:5" ht="26.25" x14ac:dyDescent="0.4">
      <c r="A52" s="17">
        <v>2011</v>
      </c>
      <c r="B52" s="22">
        <v>183399</v>
      </c>
      <c r="C52" s="19">
        <v>16369</v>
      </c>
      <c r="D52" s="20">
        <v>3895152</v>
      </c>
      <c r="E52" s="21">
        <f t="shared" si="2"/>
        <v>0.95503329491282563</v>
      </c>
    </row>
    <row r="53" spans="1:5" ht="26.25" x14ac:dyDescent="0.4">
      <c r="A53" s="17">
        <v>2012</v>
      </c>
      <c r="B53" s="22">
        <v>239547</v>
      </c>
      <c r="C53" s="19">
        <v>21637</v>
      </c>
      <c r="D53" s="20">
        <v>4738587</v>
      </c>
      <c r="E53" s="21">
        <f t="shared" si="2"/>
        <v>0.95188016232588357</v>
      </c>
    </row>
    <row r="54" spans="1:5" ht="26.25" x14ac:dyDescent="0.4">
      <c r="A54" s="17">
        <v>2013</v>
      </c>
      <c r="B54" s="22">
        <v>225062</v>
      </c>
      <c r="C54" s="19">
        <v>20411</v>
      </c>
      <c r="D54" s="20">
        <v>4044417</v>
      </c>
      <c r="E54" s="21">
        <f t="shared" ref="E54:E57" si="3">D54/(D54+B54)</f>
        <v>0.9472858397945042</v>
      </c>
    </row>
    <row r="55" spans="1:5" ht="26.25" x14ac:dyDescent="0.4">
      <c r="A55" s="17">
        <v>2014</v>
      </c>
      <c r="B55" s="22">
        <v>187347</v>
      </c>
      <c r="C55" s="19">
        <v>15694</v>
      </c>
      <c r="D55" s="20">
        <v>3765620</v>
      </c>
      <c r="E55" s="21">
        <f t="shared" si="3"/>
        <v>0.95260597925558199</v>
      </c>
    </row>
    <row r="56" spans="1:5" ht="26.25" x14ac:dyDescent="0.4">
      <c r="A56" s="17">
        <v>2015</v>
      </c>
      <c r="B56" s="22">
        <v>225659</v>
      </c>
      <c r="C56" s="45">
        <v>20362</v>
      </c>
      <c r="D56" s="46">
        <v>4254460</v>
      </c>
      <c r="E56" s="21">
        <f t="shared" si="3"/>
        <v>0.94963102542588718</v>
      </c>
    </row>
    <row r="57" spans="1:5" ht="26.25" x14ac:dyDescent="0.4">
      <c r="A57" s="17">
        <v>2016</v>
      </c>
      <c r="B57" s="22">
        <v>169519</v>
      </c>
      <c r="C57" s="45">
        <v>15199</v>
      </c>
      <c r="D57" s="46">
        <v>3290331</v>
      </c>
      <c r="E57" s="21">
        <f t="shared" si="3"/>
        <v>0.95100394525774234</v>
      </c>
    </row>
    <row r="58" spans="1:5" ht="26.25" x14ac:dyDescent="0.4">
      <c r="A58" s="17">
        <v>2017</v>
      </c>
      <c r="B58" s="22">
        <v>196494</v>
      </c>
      <c r="C58" s="45">
        <v>19799</v>
      </c>
      <c r="D58" s="46">
        <v>4544988</v>
      </c>
      <c r="E58" s="21">
        <f t="shared" ref="E58" si="4">D58/(D58+B58)</f>
        <v>0.958558526637874</v>
      </c>
    </row>
    <row r="59" spans="1:5" ht="26.25" x14ac:dyDescent="0.4">
      <c r="A59" s="17">
        <v>2018</v>
      </c>
      <c r="B59" s="22">
        <v>193792</v>
      </c>
      <c r="C59" s="45">
        <v>28583</v>
      </c>
      <c r="D59" s="46">
        <v>4932408</v>
      </c>
      <c r="E59" s="21">
        <f t="shared" ref="E59" si="5">D59/(D59+B59)</f>
        <v>0.96219577854941285</v>
      </c>
    </row>
    <row r="60" spans="1:5" ht="26.25" x14ac:dyDescent="0.4">
      <c r="A60" s="17">
        <v>2019</v>
      </c>
      <c r="B60" s="22">
        <v>183330</v>
      </c>
      <c r="C60" s="45">
        <v>27983</v>
      </c>
      <c r="D60" s="46">
        <v>4918157</v>
      </c>
      <c r="E60" s="21">
        <f t="shared" ref="E60" si="6">D60/(D60+B60)</f>
        <v>0.96406341915602256</v>
      </c>
    </row>
    <row r="61" spans="1:5" ht="26.25" x14ac:dyDescent="0.4">
      <c r="A61" s="17">
        <v>2020</v>
      </c>
      <c r="B61" s="22">
        <v>167104</v>
      </c>
      <c r="C61" s="45">
        <v>28431</v>
      </c>
      <c r="D61" s="46">
        <v>4075847</v>
      </c>
      <c r="E61" s="21">
        <f t="shared" ref="E61" si="7">D61/(D61+B61)</f>
        <v>0.96061609007504445</v>
      </c>
    </row>
  </sheetData>
  <phoneticPr fontId="3" type="noConversion"/>
  <printOptions horizontalCentered="1" verticalCentered="1" gridLinesSet="0"/>
  <pageMargins left="0.25" right="0.18" top="0.76" bottom="0.46" header="0.47" footer="0.24"/>
  <pageSetup paperSize="5" scale="53" orientation="landscape" horizontalDpi="300" verticalDpi="300" r:id="rId1"/>
  <headerFooter alignWithMargins="0">
    <oddFooter>&amp;L&amp;8&amp;D   &amp;T   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  <pageSetUpPr fitToPage="1"/>
  </sheetPr>
  <dimension ref="A1:F53"/>
  <sheetViews>
    <sheetView showGridLines="0" zoomScale="55" zoomScaleNormal="55" workbookViewId="0">
      <selection activeCell="I37" sqref="I37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/>
      <c r="F4" s="1"/>
    </row>
    <row r="5" spans="1:6" ht="25.5" x14ac:dyDescent="0.35">
      <c r="A5" s="15" t="s">
        <v>7</v>
      </c>
      <c r="B5" s="13"/>
      <c r="C5" s="13"/>
      <c r="D5" s="13"/>
      <c r="E5" s="14"/>
      <c r="F5" s="1"/>
    </row>
    <row r="6" spans="1:6" ht="25.5" x14ac:dyDescent="0.35">
      <c r="A6" s="13"/>
      <c r="B6" s="16" t="s">
        <v>0</v>
      </c>
      <c r="C6" s="16" t="s">
        <v>2</v>
      </c>
      <c r="D6" s="16"/>
      <c r="E6" s="16"/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/>
      <c r="B9" s="18"/>
      <c r="C9" s="19"/>
      <c r="D9" s="20"/>
      <c r="E9" s="21"/>
      <c r="F9" s="6"/>
    </row>
    <row r="10" spans="1:6" ht="26.25" x14ac:dyDescent="0.4">
      <c r="A10" s="17"/>
      <c r="B10" s="18"/>
      <c r="C10" s="19"/>
      <c r="D10" s="20"/>
      <c r="E10" s="21"/>
      <c r="F10" s="6"/>
    </row>
    <row r="11" spans="1:6" ht="26.25" x14ac:dyDescent="0.4">
      <c r="A11" s="17"/>
      <c r="B11" s="18"/>
      <c r="C11" s="19"/>
      <c r="D11" s="20"/>
      <c r="E11" s="21"/>
      <c r="F11" s="6"/>
    </row>
    <row r="12" spans="1:6" ht="26.25" x14ac:dyDescent="0.4">
      <c r="A12" s="17"/>
      <c r="B12" s="18"/>
      <c r="C12" s="19"/>
      <c r="D12" s="20"/>
      <c r="E12" s="21"/>
      <c r="F12" s="6"/>
    </row>
    <row r="13" spans="1:6" ht="26.25" x14ac:dyDescent="0.4">
      <c r="A13" s="17"/>
      <c r="B13" s="18"/>
      <c r="C13" s="19"/>
      <c r="D13" s="20"/>
      <c r="E13" s="21"/>
      <c r="F13" s="6"/>
    </row>
    <row r="14" spans="1:6" ht="26.25" x14ac:dyDescent="0.4">
      <c r="A14" s="17">
        <v>1977</v>
      </c>
      <c r="B14" s="18">
        <v>1046</v>
      </c>
      <c r="C14" s="19">
        <v>0</v>
      </c>
      <c r="D14" s="20"/>
      <c r="E14" s="21"/>
      <c r="F14" s="6"/>
    </row>
    <row r="15" spans="1:6" ht="26.25" x14ac:dyDescent="0.4">
      <c r="A15" s="17">
        <v>1978</v>
      </c>
      <c r="B15" s="18">
        <v>813</v>
      </c>
      <c r="C15" s="19">
        <v>0</v>
      </c>
      <c r="D15" s="20"/>
      <c r="E15" s="21"/>
      <c r="F15" s="6"/>
    </row>
    <row r="16" spans="1:6" ht="26.25" x14ac:dyDescent="0.4">
      <c r="A16" s="17"/>
      <c r="B16" s="18"/>
      <c r="C16" s="19"/>
      <c r="D16" s="20"/>
      <c r="E16" s="21"/>
      <c r="F16" s="6"/>
    </row>
    <row r="17" spans="1:6" ht="26.25" x14ac:dyDescent="0.4">
      <c r="A17" s="17"/>
      <c r="B17" s="18"/>
      <c r="C17" s="19"/>
      <c r="D17" s="20"/>
      <c r="E17" s="21"/>
      <c r="F17" s="6"/>
    </row>
    <row r="18" spans="1:6" ht="26.25" x14ac:dyDescent="0.4">
      <c r="A18" s="17"/>
      <c r="B18" s="18"/>
      <c r="C18" s="19"/>
      <c r="D18" s="20"/>
      <c r="E18" s="21"/>
      <c r="F18" s="6"/>
    </row>
    <row r="19" spans="1:6" ht="26.25" x14ac:dyDescent="0.4">
      <c r="A19" s="17"/>
      <c r="B19" s="18"/>
      <c r="C19" s="19"/>
      <c r="D19" s="20"/>
      <c r="E19" s="21"/>
      <c r="F19" s="6"/>
    </row>
    <row r="20" spans="1:6" ht="26.25" x14ac:dyDescent="0.4">
      <c r="A20" s="17"/>
      <c r="B20" s="18"/>
      <c r="C20" s="19"/>
      <c r="D20" s="20"/>
      <c r="E20" s="21"/>
      <c r="F20" s="6"/>
    </row>
    <row r="21" spans="1:6" ht="26.25" x14ac:dyDescent="0.4">
      <c r="A21" s="17"/>
      <c r="B21" s="18"/>
      <c r="C21" s="19"/>
      <c r="D21" s="20"/>
      <c r="E21" s="21"/>
      <c r="F21" s="8"/>
    </row>
    <row r="22" spans="1:6" ht="26.25" x14ac:dyDescent="0.4">
      <c r="A22" s="17"/>
      <c r="B22" s="18"/>
      <c r="C22" s="19"/>
      <c r="D22" s="20"/>
      <c r="E22" s="21"/>
      <c r="F22" s="6"/>
    </row>
    <row r="23" spans="1:6" ht="26.25" x14ac:dyDescent="0.4">
      <c r="A23" s="17"/>
      <c r="B23" s="18"/>
      <c r="C23" s="19"/>
      <c r="D23" s="20"/>
      <c r="E23" s="21"/>
      <c r="F23" s="6"/>
    </row>
    <row r="24" spans="1:6" ht="26.25" x14ac:dyDescent="0.4">
      <c r="A24" s="17"/>
      <c r="B24" s="18"/>
      <c r="C24" s="19"/>
      <c r="D24" s="20"/>
      <c r="E24" s="21"/>
      <c r="F24" s="6"/>
    </row>
    <row r="25" spans="1:6" ht="26.25" x14ac:dyDescent="0.4">
      <c r="A25" s="17"/>
      <c r="B25" s="18"/>
      <c r="C25" s="19"/>
      <c r="D25" s="20"/>
      <c r="E25" s="21"/>
      <c r="F25" s="6"/>
    </row>
    <row r="26" spans="1:6" ht="26.25" x14ac:dyDescent="0.4">
      <c r="A26" s="17"/>
      <c r="B26" s="18"/>
      <c r="C26" s="19"/>
      <c r="D26" s="20"/>
      <c r="E26" s="21"/>
      <c r="F26" s="6"/>
    </row>
    <row r="27" spans="1:6" ht="26.25" x14ac:dyDescent="0.4">
      <c r="A27" s="17"/>
      <c r="B27" s="18"/>
      <c r="C27" s="19"/>
      <c r="D27" s="20"/>
      <c r="E27" s="21"/>
      <c r="F27" s="6"/>
    </row>
    <row r="28" spans="1:6" ht="26.25" x14ac:dyDescent="0.4">
      <c r="A28" s="17"/>
      <c r="B28" s="18"/>
      <c r="C28" s="19"/>
      <c r="D28" s="20"/>
      <c r="E28" s="21"/>
      <c r="F28" s="6"/>
    </row>
    <row r="29" spans="1:6" ht="26.25" x14ac:dyDescent="0.4">
      <c r="A29" s="17"/>
      <c r="B29" s="18"/>
      <c r="C29" s="19"/>
      <c r="D29" s="20"/>
      <c r="E29" s="21"/>
      <c r="F29" s="6"/>
    </row>
    <row r="30" spans="1:6" ht="26.25" x14ac:dyDescent="0.4">
      <c r="A30" s="17"/>
      <c r="B30" s="18"/>
      <c r="C30" s="19"/>
      <c r="D30" s="20"/>
      <c r="E30" s="21"/>
      <c r="F30" s="6"/>
    </row>
    <row r="31" spans="1:6" ht="26.25" x14ac:dyDescent="0.4">
      <c r="A31" s="17"/>
      <c r="B31" s="18"/>
      <c r="C31" s="19"/>
      <c r="D31" s="20"/>
      <c r="E31" s="21"/>
      <c r="F31" s="6"/>
    </row>
    <row r="32" spans="1:6" ht="26.25" x14ac:dyDescent="0.4">
      <c r="A32" s="17"/>
      <c r="B32" s="18"/>
      <c r="C32" s="19"/>
      <c r="D32" s="20"/>
      <c r="E32" s="21"/>
      <c r="F32" s="6"/>
    </row>
    <row r="33" spans="1:6" ht="26.25" x14ac:dyDescent="0.4">
      <c r="A33" s="17"/>
      <c r="B33" s="22"/>
      <c r="C33" s="19"/>
      <c r="D33" s="20"/>
      <c r="E33" s="21"/>
      <c r="F33" s="6"/>
    </row>
    <row r="34" spans="1:6" ht="26.25" x14ac:dyDescent="0.4">
      <c r="A34" s="17"/>
      <c r="B34" s="22"/>
      <c r="C34" s="19"/>
      <c r="D34" s="20"/>
      <c r="E34" s="21"/>
      <c r="F34" s="6"/>
    </row>
    <row r="35" spans="1:6" ht="26.25" x14ac:dyDescent="0.4">
      <c r="A35" s="17"/>
      <c r="B35" s="22"/>
      <c r="C35" s="19"/>
      <c r="D35" s="20"/>
      <c r="E35" s="21"/>
      <c r="F35" s="6"/>
    </row>
    <row r="36" spans="1:6" ht="26.25" x14ac:dyDescent="0.4">
      <c r="A36" s="17"/>
      <c r="B36" s="22"/>
      <c r="C36" s="19"/>
      <c r="D36" s="20"/>
      <c r="E36" s="21"/>
      <c r="F36" s="6"/>
    </row>
    <row r="37" spans="1:6" ht="26.25" x14ac:dyDescent="0.4">
      <c r="A37" s="17"/>
      <c r="B37" s="22"/>
      <c r="C37" s="19"/>
      <c r="D37" s="20"/>
      <c r="E37" s="21"/>
      <c r="F37" s="6"/>
    </row>
    <row r="38" spans="1:6" ht="26.25" x14ac:dyDescent="0.4">
      <c r="A38" s="17"/>
      <c r="B38" s="22"/>
      <c r="C38" s="19"/>
      <c r="D38" s="20"/>
      <c r="E38" s="21"/>
      <c r="F38" s="6"/>
    </row>
    <row r="39" spans="1:6" ht="26.25" x14ac:dyDescent="0.4">
      <c r="A39" s="17"/>
      <c r="B39" s="22"/>
      <c r="C39" s="19"/>
      <c r="D39" s="20"/>
      <c r="E39" s="21"/>
    </row>
    <row r="40" spans="1:6" ht="26.25" x14ac:dyDescent="0.4">
      <c r="A40" s="17"/>
      <c r="B40" s="22"/>
      <c r="C40" s="19"/>
      <c r="D40" s="20"/>
      <c r="E40" s="21"/>
    </row>
    <row r="41" spans="1:6" ht="26.25" x14ac:dyDescent="0.4">
      <c r="A41" s="17"/>
      <c r="B41" s="22"/>
      <c r="C41" s="19"/>
      <c r="D41" s="20"/>
      <c r="E41" s="21"/>
    </row>
    <row r="42" spans="1:6" ht="26.25" x14ac:dyDescent="0.4">
      <c r="A42" s="17"/>
      <c r="B42" s="22"/>
      <c r="C42" s="19"/>
      <c r="D42" s="20"/>
      <c r="E42" s="21"/>
    </row>
    <row r="43" spans="1:6" ht="26.25" x14ac:dyDescent="0.4">
      <c r="A43" s="17"/>
      <c r="B43" s="22"/>
      <c r="C43" s="19"/>
      <c r="D43" s="20"/>
      <c r="E43" s="21"/>
    </row>
    <row r="44" spans="1:6" ht="26.25" x14ac:dyDescent="0.4">
      <c r="A44" s="17"/>
      <c r="B44" s="22"/>
      <c r="C44" s="19"/>
      <c r="D44" s="20"/>
      <c r="E44" s="21"/>
    </row>
    <row r="45" spans="1:6" ht="26.25" x14ac:dyDescent="0.4">
      <c r="A45" s="17"/>
      <c r="B45" s="22"/>
      <c r="C45" s="19"/>
      <c r="D45" s="20"/>
      <c r="E45" s="21"/>
    </row>
    <row r="46" spans="1:6" ht="26.25" x14ac:dyDescent="0.4">
      <c r="A46" s="17"/>
      <c r="B46" s="22"/>
      <c r="C46" s="19"/>
      <c r="D46" s="20"/>
      <c r="E46" s="21"/>
    </row>
    <row r="47" spans="1:6" ht="26.25" x14ac:dyDescent="0.4">
      <c r="A47" s="17"/>
      <c r="B47" s="22"/>
      <c r="C47" s="19"/>
      <c r="D47" s="20"/>
      <c r="E47" s="21"/>
    </row>
    <row r="48" spans="1:6" ht="26.25" x14ac:dyDescent="0.4">
      <c r="A48" s="17"/>
      <c r="B48" s="22"/>
      <c r="C48" s="19"/>
      <c r="D48" s="20"/>
      <c r="E48" s="21"/>
    </row>
    <row r="49" spans="1:5" ht="26.25" x14ac:dyDescent="0.4">
      <c r="A49" s="17"/>
      <c r="B49" s="22"/>
      <c r="C49" s="19"/>
      <c r="D49" s="20"/>
      <c r="E49" s="21"/>
    </row>
    <row r="50" spans="1:5" ht="26.25" x14ac:dyDescent="0.4">
      <c r="A50" s="17"/>
      <c r="B50" s="22"/>
      <c r="C50" s="19"/>
      <c r="D50" s="20"/>
      <c r="E50" s="21"/>
    </row>
    <row r="51" spans="1:5" ht="26.25" x14ac:dyDescent="0.4">
      <c r="A51" s="17"/>
      <c r="B51" s="22"/>
      <c r="C51" s="19"/>
      <c r="D51" s="20"/>
      <c r="E51" s="21"/>
    </row>
    <row r="52" spans="1:5" ht="26.25" x14ac:dyDescent="0.4">
      <c r="A52" s="17"/>
      <c r="B52" s="22"/>
      <c r="C52" s="19"/>
      <c r="D52" s="20"/>
      <c r="E52" s="21"/>
    </row>
    <row r="53" spans="1:5" ht="26.25" x14ac:dyDescent="0.4">
      <c r="A53" s="17"/>
      <c r="B53" s="22"/>
      <c r="C53" s="19"/>
      <c r="D53" s="20"/>
      <c r="E53" s="21"/>
    </row>
  </sheetData>
  <printOptions horizontalCentered="1" verticalCentered="1" gridLinesSet="0"/>
  <pageMargins left="0.25" right="0.18" top="0.55000000000000004" bottom="0.46" header="0.47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U72"/>
  <sheetViews>
    <sheetView showGridLines="0" zoomScale="55" zoomScaleNormal="55" workbookViewId="0">
      <selection activeCell="B23" sqref="B23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/>
      <c r="B7" s="35"/>
      <c r="C7" s="34"/>
      <c r="D7" s="32"/>
      <c r="E7" s="21"/>
      <c r="F7" s="6"/>
    </row>
    <row r="8" spans="1:6" ht="26.25" x14ac:dyDescent="0.4">
      <c r="A8" s="17"/>
      <c r="B8" s="35"/>
      <c r="C8" s="34"/>
      <c r="D8" s="32"/>
      <c r="E8" s="21"/>
      <c r="F8" s="6"/>
    </row>
    <row r="9" spans="1:6" ht="26.25" x14ac:dyDescent="0.4">
      <c r="A9" s="17"/>
      <c r="B9" s="35"/>
      <c r="C9" s="34"/>
      <c r="D9" s="32"/>
      <c r="E9" s="21"/>
      <c r="F9" s="6"/>
    </row>
    <row r="10" spans="1:6" ht="26.25" x14ac:dyDescent="0.4">
      <c r="A10" s="17"/>
      <c r="B10" s="35"/>
      <c r="C10" s="34"/>
      <c r="D10" s="32"/>
      <c r="E10" s="21"/>
      <c r="F10" s="6"/>
    </row>
    <row r="11" spans="1:6" ht="26.25" x14ac:dyDescent="0.4">
      <c r="A11" s="17"/>
      <c r="B11" s="35"/>
      <c r="C11" s="34"/>
      <c r="D11" s="32"/>
      <c r="E11" s="21"/>
      <c r="F11" s="6"/>
    </row>
    <row r="12" spans="1:6" ht="26.25" x14ac:dyDescent="0.4">
      <c r="A12" s="17"/>
      <c r="B12" s="35"/>
      <c r="C12" s="34"/>
      <c r="D12" s="32"/>
      <c r="E12" s="21"/>
      <c r="F12" s="6"/>
    </row>
    <row r="13" spans="1:6" ht="26.25" x14ac:dyDescent="0.4">
      <c r="A13" s="17"/>
      <c r="B13" s="35"/>
      <c r="C13" s="34"/>
      <c r="D13" s="32"/>
      <c r="E13" s="21"/>
      <c r="F13" s="6"/>
    </row>
    <row r="14" spans="1:6" ht="26.25" x14ac:dyDescent="0.4">
      <c r="A14" s="17"/>
      <c r="B14" s="35"/>
      <c r="C14" s="34"/>
      <c r="D14" s="32"/>
      <c r="E14" s="21"/>
      <c r="F14" s="6"/>
    </row>
    <row r="15" spans="1:6" ht="26.25" x14ac:dyDescent="0.4">
      <c r="A15" s="17"/>
      <c r="B15" s="35"/>
      <c r="C15" s="34"/>
      <c r="D15" s="32"/>
      <c r="E15" s="21"/>
      <c r="F15" s="6"/>
    </row>
    <row r="16" spans="1:6" ht="26.25" x14ac:dyDescent="0.4">
      <c r="A16" s="17"/>
      <c r="B16" s="35"/>
      <c r="C16" s="34"/>
      <c r="D16" s="32"/>
      <c r="E16" s="21"/>
      <c r="F16" s="6"/>
    </row>
    <row r="17" spans="1:42" ht="26.25" x14ac:dyDescent="0.4">
      <c r="A17" s="17"/>
      <c r="B17" s="35"/>
      <c r="C17" s="34"/>
      <c r="D17" s="32"/>
      <c r="E17" s="21"/>
      <c r="F17" s="6"/>
    </row>
    <row r="18" spans="1:42" ht="26.25" x14ac:dyDescent="0.4">
      <c r="A18" s="17"/>
      <c r="B18" s="35"/>
      <c r="C18" s="34"/>
      <c r="D18" s="32"/>
      <c r="E18" s="21"/>
      <c r="F18" s="6"/>
    </row>
    <row r="19" spans="1:42" ht="26.25" x14ac:dyDescent="0.4">
      <c r="A19" s="17"/>
      <c r="B19" s="35"/>
      <c r="C19" s="34"/>
      <c r="D19" s="32"/>
      <c r="E19" s="21"/>
      <c r="F19" s="6"/>
    </row>
    <row r="20" spans="1:42" ht="26.25" x14ac:dyDescent="0.4">
      <c r="A20" s="17"/>
      <c r="B20" s="35"/>
      <c r="C20" s="34"/>
      <c r="D20" s="32"/>
      <c r="E20" s="21"/>
      <c r="F20" s="6"/>
    </row>
    <row r="21" spans="1:42" ht="26.25" x14ac:dyDescent="0.4">
      <c r="A21" s="17"/>
      <c r="B21" s="35"/>
      <c r="C21" s="34"/>
      <c r="D21" s="32"/>
      <c r="E21" s="21"/>
      <c r="F21" s="8"/>
    </row>
    <row r="22" spans="1:42" ht="26.25" x14ac:dyDescent="0.4">
      <c r="A22" s="17"/>
      <c r="B22" s="35"/>
      <c r="C22" s="34"/>
      <c r="D22" s="32"/>
      <c r="E22" s="21"/>
      <c r="F22" s="6"/>
    </row>
    <row r="23" spans="1:42" ht="26.25" x14ac:dyDescent="0.4">
      <c r="A23" s="17">
        <v>1986</v>
      </c>
      <c r="B23" s="35">
        <v>133373</v>
      </c>
      <c r="C23" s="34">
        <v>76555</v>
      </c>
      <c r="D23" s="32">
        <v>97489</v>
      </c>
      <c r="E23" s="21">
        <f t="shared" ref="E23:E28" si="0">D23/(D23+B23)</f>
        <v>0.42228257573788669</v>
      </c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>
        <v>1987</v>
      </c>
      <c r="B24" s="35">
        <v>43434</v>
      </c>
      <c r="C24" s="34">
        <v>24404</v>
      </c>
      <c r="D24" s="32">
        <v>154394</v>
      </c>
      <c r="E24" s="21">
        <f t="shared" si="0"/>
        <v>0.78044563964656166</v>
      </c>
      <c r="F24" s="6"/>
    </row>
    <row r="25" spans="1:42" ht="26.25" x14ac:dyDescent="0.4">
      <c r="A25" s="17">
        <v>1988</v>
      </c>
      <c r="B25" s="35">
        <v>26737</v>
      </c>
      <c r="C25" s="34">
        <v>13993</v>
      </c>
      <c r="D25" s="32">
        <v>171510</v>
      </c>
      <c r="E25" s="21">
        <f t="shared" si="0"/>
        <v>0.86513288977891212</v>
      </c>
      <c r="F25" s="6"/>
    </row>
    <row r="26" spans="1:42" ht="26.25" x14ac:dyDescent="0.4">
      <c r="A26" s="17">
        <v>1989</v>
      </c>
      <c r="B26" s="35">
        <v>15889</v>
      </c>
      <c r="C26" s="34">
        <v>5369</v>
      </c>
      <c r="D26" s="32">
        <v>147955</v>
      </c>
      <c r="E26" s="21">
        <f t="shared" si="0"/>
        <v>0.90302360782207469</v>
      </c>
      <c r="F26" s="6"/>
    </row>
    <row r="27" spans="1:42" ht="26.25" x14ac:dyDescent="0.4">
      <c r="A27" s="17">
        <v>1990</v>
      </c>
      <c r="B27" s="35">
        <v>13215</v>
      </c>
      <c r="C27" s="34">
        <v>4751</v>
      </c>
      <c r="D27" s="32">
        <v>144850</v>
      </c>
      <c r="E27" s="21">
        <f t="shared" si="0"/>
        <v>0.91639515389238602</v>
      </c>
      <c r="F27" s="6"/>
    </row>
    <row r="28" spans="1:42" ht="26.25" x14ac:dyDescent="0.4">
      <c r="A28" s="17">
        <v>1991</v>
      </c>
      <c r="B28" s="35">
        <v>8545</v>
      </c>
      <c r="C28" s="34">
        <v>2843</v>
      </c>
      <c r="D28" s="32">
        <v>120218</v>
      </c>
      <c r="E28" s="21">
        <f t="shared" si="0"/>
        <v>0.93363776861365455</v>
      </c>
      <c r="F28" s="6"/>
    </row>
    <row r="29" spans="1:42" ht="26.25" x14ac:dyDescent="0.4">
      <c r="A29" s="17"/>
      <c r="B29" s="35"/>
      <c r="C29" s="34"/>
      <c r="D29" s="32"/>
      <c r="E29" s="21"/>
      <c r="F29" s="6"/>
    </row>
    <row r="30" spans="1:42" ht="26.25" x14ac:dyDescent="0.4">
      <c r="A30" s="17"/>
      <c r="B30" s="35"/>
      <c r="C30" s="34"/>
      <c r="D30" s="32"/>
      <c r="E30" s="21"/>
      <c r="F30" s="6"/>
    </row>
    <row r="31" spans="1:42" ht="26.25" x14ac:dyDescent="0.4">
      <c r="A31" s="17"/>
      <c r="B31" s="35"/>
      <c r="C31" s="34"/>
      <c r="D31" s="32"/>
      <c r="E31" s="21"/>
      <c r="F31" s="6"/>
    </row>
    <row r="32" spans="1:42" ht="26.25" x14ac:dyDescent="0.4">
      <c r="A32" s="17"/>
      <c r="B32" s="35"/>
      <c r="C32" s="34"/>
      <c r="D32" s="32"/>
      <c r="E32" s="21"/>
      <c r="F32" s="6"/>
    </row>
    <row r="33" spans="1:6" ht="26.25" x14ac:dyDescent="0.4">
      <c r="A33" s="17"/>
      <c r="B33" s="35"/>
      <c r="C33" s="34"/>
      <c r="D33" s="32"/>
      <c r="E33" s="21"/>
      <c r="F33" s="6"/>
    </row>
    <row r="34" spans="1:6" ht="26.25" x14ac:dyDescent="0.4">
      <c r="A34" s="17"/>
      <c r="B34" s="35"/>
      <c r="C34" s="34"/>
      <c r="D34" s="32"/>
      <c r="E34" s="21"/>
      <c r="F34" s="6"/>
    </row>
    <row r="35" spans="1:6" ht="26.25" x14ac:dyDescent="0.4">
      <c r="A35" s="17"/>
      <c r="B35" s="35"/>
      <c r="C35" s="34"/>
      <c r="D35" s="32"/>
      <c r="E35" s="21"/>
      <c r="F35" s="6"/>
    </row>
    <row r="36" spans="1:6" ht="26.25" x14ac:dyDescent="0.4">
      <c r="A36" s="17"/>
      <c r="B36" s="35"/>
      <c r="C36" s="34"/>
      <c r="D36" s="32"/>
      <c r="E36" s="21"/>
      <c r="F36" s="6"/>
    </row>
    <row r="37" spans="1:6" ht="26.25" x14ac:dyDescent="0.4">
      <c r="A37" s="17"/>
      <c r="B37" s="35"/>
      <c r="C37" s="34"/>
      <c r="D37" s="32"/>
      <c r="E37" s="21"/>
      <c r="F37" s="6"/>
    </row>
    <row r="38" spans="1:6" ht="26.25" x14ac:dyDescent="0.4">
      <c r="A38" s="17"/>
      <c r="B38" s="35"/>
      <c r="C38" s="34"/>
      <c r="D38" s="32"/>
      <c r="E38" s="21"/>
      <c r="F38" s="6"/>
    </row>
    <row r="39" spans="1:6" ht="26.25" x14ac:dyDescent="0.4">
      <c r="A39" s="17"/>
      <c r="B39" s="35"/>
      <c r="C39" s="34"/>
      <c r="D39" s="32"/>
      <c r="E39" s="21"/>
    </row>
    <row r="40" spans="1:6" ht="26.25" x14ac:dyDescent="0.4">
      <c r="A40" s="17"/>
      <c r="B40" s="35"/>
      <c r="C40" s="34"/>
      <c r="D40" s="32"/>
      <c r="E40" s="21"/>
    </row>
    <row r="41" spans="1:6" ht="26.25" x14ac:dyDescent="0.4">
      <c r="A41" s="17"/>
      <c r="B41" s="35"/>
      <c r="C41" s="34"/>
      <c r="D41" s="32"/>
      <c r="E41" s="21"/>
    </row>
    <row r="42" spans="1:6" ht="26.25" x14ac:dyDescent="0.4">
      <c r="A42" s="17"/>
      <c r="B42" s="35"/>
      <c r="C42" s="34"/>
      <c r="D42" s="32"/>
      <c r="E42" s="21"/>
    </row>
    <row r="43" spans="1:6" ht="26.25" x14ac:dyDescent="0.4">
      <c r="A43" s="17"/>
      <c r="B43" s="35"/>
      <c r="C43" s="34"/>
      <c r="D43" s="32"/>
      <c r="E43" s="21"/>
    </row>
    <row r="44" spans="1:6" ht="26.25" x14ac:dyDescent="0.4">
      <c r="A44" s="17"/>
      <c r="B44" s="35"/>
      <c r="C44" s="34"/>
      <c r="D44" s="32"/>
      <c r="E44" s="21"/>
    </row>
    <row r="45" spans="1:6" ht="26.25" x14ac:dyDescent="0.4">
      <c r="A45" s="17"/>
      <c r="B45" s="35"/>
      <c r="C45" s="34"/>
      <c r="D45" s="32"/>
      <c r="E45" s="21"/>
    </row>
    <row r="46" spans="1:6" ht="26.25" x14ac:dyDescent="0.4">
      <c r="A46" s="17"/>
      <c r="B46" s="35"/>
      <c r="C46" s="34"/>
      <c r="D46" s="32"/>
      <c r="E46" s="21"/>
    </row>
    <row r="47" spans="1:6" ht="26.25" x14ac:dyDescent="0.4">
      <c r="A47" s="17"/>
      <c r="B47" s="35"/>
      <c r="C47" s="34"/>
      <c r="D47" s="32"/>
      <c r="E47" s="21"/>
    </row>
    <row r="48" spans="1:6" ht="26.25" x14ac:dyDescent="0.4">
      <c r="A48" s="17"/>
      <c r="B48" s="35"/>
      <c r="C48" s="34"/>
      <c r="D48" s="32"/>
      <c r="E48" s="21"/>
    </row>
    <row r="49" spans="1:5" ht="26.25" x14ac:dyDescent="0.4">
      <c r="A49" s="17"/>
      <c r="B49" s="35"/>
      <c r="C49" s="34"/>
      <c r="D49" s="32"/>
      <c r="E49" s="21"/>
    </row>
    <row r="50" spans="1:5" ht="26.25" x14ac:dyDescent="0.4">
      <c r="A50" s="17"/>
      <c r="B50" s="35"/>
      <c r="C50" s="44"/>
      <c r="D50" s="32"/>
      <c r="E50" s="21"/>
    </row>
    <row r="51" spans="1:5" ht="26.25" x14ac:dyDescent="0.4">
      <c r="A51" s="17"/>
      <c r="B51" s="35"/>
      <c r="C51" s="44"/>
      <c r="D51" s="32"/>
      <c r="E51" s="21"/>
    </row>
    <row r="52" spans="1:5" ht="26.25" x14ac:dyDescent="0.4">
      <c r="A52" s="17"/>
      <c r="B52" s="35"/>
      <c r="C52" s="44"/>
      <c r="D52" s="32"/>
      <c r="E52" s="21"/>
    </row>
    <row r="53" spans="1:5" ht="26.25" x14ac:dyDescent="0.4">
      <c r="A53" s="17"/>
      <c r="B53" s="35"/>
      <c r="C53" s="44"/>
      <c r="D53" s="32"/>
      <c r="E53" s="21"/>
    </row>
    <row r="54" spans="1:5" ht="25.5" x14ac:dyDescent="0.35">
      <c r="B54" s="35"/>
    </row>
    <row r="55" spans="1:5" ht="25.5" x14ac:dyDescent="0.35">
      <c r="B55" s="35"/>
    </row>
    <row r="56" spans="1:5" ht="25.5" x14ac:dyDescent="0.35">
      <c r="B56" s="35"/>
    </row>
    <row r="57" spans="1:5" ht="25.5" x14ac:dyDescent="0.35">
      <c r="B57" s="35"/>
    </row>
    <row r="58" spans="1:5" ht="25.5" x14ac:dyDescent="0.35">
      <c r="B58" s="35"/>
    </row>
    <row r="59" spans="1:5" ht="25.5" x14ac:dyDescent="0.35">
      <c r="B59" s="35"/>
    </row>
    <row r="60" spans="1:5" ht="25.5" x14ac:dyDescent="0.35">
      <c r="B60" s="35"/>
    </row>
    <row r="61" spans="1:5" ht="25.5" x14ac:dyDescent="0.35">
      <c r="B61" s="35"/>
    </row>
    <row r="62" spans="1:5" ht="25.5" x14ac:dyDescent="0.35">
      <c r="B62" s="35"/>
    </row>
    <row r="63" spans="1:5" ht="25.5" x14ac:dyDescent="0.35">
      <c r="B63" s="35"/>
    </row>
    <row r="64" spans="1:5" ht="25.5" x14ac:dyDescent="0.35">
      <c r="B64" s="35"/>
    </row>
    <row r="65" spans="2:73" ht="25.5" x14ac:dyDescent="0.35">
      <c r="B65" s="35"/>
    </row>
    <row r="66" spans="2:73" ht="25.5" x14ac:dyDescent="0.35">
      <c r="B66" s="35"/>
    </row>
    <row r="67" spans="2:73" ht="25.5" x14ac:dyDescent="0.35">
      <c r="B67" s="35"/>
    </row>
    <row r="68" spans="2:73" ht="25.5" x14ac:dyDescent="0.35">
      <c r="B68" s="3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2:73" ht="25.5" x14ac:dyDescent="0.35">
      <c r="B69" s="3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2:73" ht="25.5" x14ac:dyDescent="0.35">
      <c r="B70" s="3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2:73" ht="25.5" x14ac:dyDescent="0.35">
      <c r="B71" s="3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2:73" ht="25.5" x14ac:dyDescent="0.35">
      <c r="B72" s="3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BU72"/>
  <sheetViews>
    <sheetView showGridLines="0" zoomScale="55" zoomScaleNormal="55" workbookViewId="0">
      <selection activeCell="D36" sqref="D36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/>
      <c r="B7" s="35"/>
      <c r="C7" s="34"/>
      <c r="D7" s="32"/>
      <c r="E7" s="21"/>
      <c r="F7" s="6"/>
    </row>
    <row r="8" spans="1:6" ht="26.25" x14ac:dyDescent="0.4">
      <c r="A8" s="17"/>
      <c r="B8" s="35"/>
      <c r="C8" s="34"/>
      <c r="D8" s="32"/>
      <c r="E8" s="21"/>
      <c r="F8" s="6"/>
    </row>
    <row r="9" spans="1:6" ht="26.25" x14ac:dyDescent="0.4">
      <c r="A9" s="17"/>
      <c r="B9" s="35"/>
      <c r="C9" s="34"/>
      <c r="D9" s="32"/>
      <c r="E9" s="21"/>
      <c r="F9" s="6"/>
    </row>
    <row r="10" spans="1:6" ht="26.25" x14ac:dyDescent="0.4">
      <c r="A10" s="17"/>
      <c r="B10" s="35"/>
      <c r="C10" s="34"/>
      <c r="D10" s="32"/>
      <c r="E10" s="21"/>
      <c r="F10" s="6"/>
    </row>
    <row r="11" spans="1:6" ht="26.25" x14ac:dyDescent="0.4">
      <c r="A11" s="17"/>
      <c r="B11" s="35"/>
      <c r="C11" s="34"/>
      <c r="D11" s="32"/>
      <c r="E11" s="21"/>
      <c r="F11" s="6"/>
    </row>
    <row r="12" spans="1:6" ht="26.25" x14ac:dyDescent="0.4">
      <c r="A12" s="17"/>
      <c r="B12" s="35"/>
      <c r="C12" s="34"/>
      <c r="D12" s="32"/>
      <c r="E12" s="21"/>
      <c r="F12" s="6"/>
    </row>
    <row r="13" spans="1:6" ht="26.25" x14ac:dyDescent="0.4">
      <c r="A13" s="17"/>
      <c r="B13" s="35"/>
      <c r="C13" s="34"/>
      <c r="D13" s="32"/>
      <c r="E13" s="21"/>
      <c r="F13" s="6"/>
    </row>
    <row r="14" spans="1:6" ht="26.25" x14ac:dyDescent="0.4">
      <c r="A14" s="17"/>
      <c r="B14" s="35"/>
      <c r="C14" s="34"/>
      <c r="D14" s="32"/>
      <c r="E14" s="21"/>
      <c r="F14" s="6"/>
    </row>
    <row r="15" spans="1:6" ht="26.25" x14ac:dyDescent="0.4">
      <c r="A15" s="17"/>
      <c r="B15" s="35"/>
      <c r="C15" s="34"/>
      <c r="D15" s="32"/>
      <c r="E15" s="21"/>
      <c r="F15" s="6"/>
    </row>
    <row r="16" spans="1:6" ht="26.25" x14ac:dyDescent="0.4">
      <c r="A16" s="17"/>
      <c r="B16" s="35"/>
      <c r="C16" s="34"/>
      <c r="D16" s="32"/>
      <c r="E16" s="21"/>
      <c r="F16" s="6"/>
    </row>
    <row r="17" spans="1:42" ht="26.25" x14ac:dyDescent="0.4">
      <c r="A17" s="17"/>
      <c r="B17" s="35"/>
      <c r="C17" s="34"/>
      <c r="D17" s="32"/>
      <c r="E17" s="21"/>
      <c r="F17" s="6"/>
    </row>
    <row r="18" spans="1:42" ht="26.25" x14ac:dyDescent="0.4">
      <c r="A18" s="17"/>
      <c r="B18" s="35"/>
      <c r="C18" s="34"/>
      <c r="D18" s="32"/>
      <c r="E18" s="21"/>
      <c r="F18" s="6"/>
    </row>
    <row r="19" spans="1:42" ht="26.25" x14ac:dyDescent="0.4">
      <c r="A19" s="17"/>
      <c r="B19" s="35"/>
      <c r="C19" s="34"/>
      <c r="D19" s="32"/>
      <c r="E19" s="21"/>
      <c r="F19" s="6"/>
    </row>
    <row r="20" spans="1:42" ht="26.25" x14ac:dyDescent="0.4">
      <c r="A20" s="17"/>
      <c r="B20" s="35"/>
      <c r="C20" s="34"/>
      <c r="D20" s="32"/>
      <c r="E20" s="21"/>
      <c r="F20" s="6"/>
    </row>
    <row r="21" spans="1:42" ht="26.25" x14ac:dyDescent="0.4">
      <c r="A21" s="17"/>
      <c r="B21" s="35"/>
      <c r="C21" s="34"/>
      <c r="D21" s="32"/>
      <c r="E21" s="21"/>
      <c r="F21" s="8"/>
    </row>
    <row r="22" spans="1:42" ht="26.25" x14ac:dyDescent="0.4">
      <c r="A22" s="17"/>
      <c r="B22" s="35"/>
      <c r="C22" s="34"/>
      <c r="D22" s="32"/>
      <c r="E22" s="21"/>
      <c r="F22" s="6"/>
    </row>
    <row r="23" spans="1:42" ht="26.25" x14ac:dyDescent="0.4">
      <c r="A23" s="17"/>
      <c r="B23" s="35"/>
      <c r="C23" s="34"/>
      <c r="D23" s="32"/>
      <c r="E23" s="21"/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>
        <v>1987</v>
      </c>
      <c r="B24" s="35">
        <v>1306</v>
      </c>
      <c r="C24" s="34">
        <v>96</v>
      </c>
      <c r="D24" s="32">
        <v>2600</v>
      </c>
      <c r="E24" s="21">
        <f t="shared" ref="E24:E32" si="0">D24/(D24+B24)</f>
        <v>0.66564260112647211</v>
      </c>
      <c r="F24" s="6"/>
    </row>
    <row r="25" spans="1:42" ht="26.25" x14ac:dyDescent="0.4">
      <c r="A25" s="17">
        <v>1988</v>
      </c>
      <c r="B25" s="35">
        <v>3816</v>
      </c>
      <c r="C25" s="34">
        <v>184</v>
      </c>
      <c r="D25" s="32">
        <v>12525</v>
      </c>
      <c r="E25" s="21">
        <f t="shared" si="0"/>
        <v>0.76647695979438224</v>
      </c>
      <c r="F25" s="6"/>
    </row>
    <row r="26" spans="1:42" ht="26.25" x14ac:dyDescent="0.4">
      <c r="A26" s="17">
        <v>1989</v>
      </c>
      <c r="B26" s="35">
        <v>1766</v>
      </c>
      <c r="C26" s="34">
        <v>203</v>
      </c>
      <c r="D26" s="32">
        <v>700</v>
      </c>
      <c r="E26" s="21">
        <f t="shared" si="0"/>
        <v>0.28386050283860503</v>
      </c>
      <c r="F26" s="6"/>
    </row>
    <row r="27" spans="1:42" ht="26.25" x14ac:dyDescent="0.4">
      <c r="A27" s="17">
        <v>1990</v>
      </c>
      <c r="B27" s="35">
        <v>17773</v>
      </c>
      <c r="C27" s="34">
        <v>8502</v>
      </c>
      <c r="D27" s="32">
        <v>50501</v>
      </c>
      <c r="E27" s="21">
        <f t="shared" si="0"/>
        <v>0.73968128423704482</v>
      </c>
      <c r="F27" s="6"/>
    </row>
    <row r="28" spans="1:42" ht="26.25" x14ac:dyDescent="0.4">
      <c r="A28" s="17">
        <v>1991</v>
      </c>
      <c r="B28" s="35">
        <v>525</v>
      </c>
      <c r="C28" s="34">
        <v>181</v>
      </c>
      <c r="D28" s="32">
        <v>1025</v>
      </c>
      <c r="E28" s="21">
        <f t="shared" si="0"/>
        <v>0.66129032258064513</v>
      </c>
      <c r="F28" s="6"/>
    </row>
    <row r="29" spans="1:42" ht="26.25" x14ac:dyDescent="0.4">
      <c r="A29" s="17">
        <v>1992</v>
      </c>
      <c r="B29" s="35">
        <v>7805</v>
      </c>
      <c r="C29" s="34">
        <v>3881</v>
      </c>
      <c r="D29" s="32">
        <v>25361</v>
      </c>
      <c r="E29" s="21">
        <f t="shared" si="0"/>
        <v>0.76466863655550865</v>
      </c>
      <c r="F29" s="6"/>
    </row>
    <row r="30" spans="1:42" ht="26.25" x14ac:dyDescent="0.4">
      <c r="A30" s="17">
        <v>1993</v>
      </c>
      <c r="B30" s="35">
        <v>9357</v>
      </c>
      <c r="C30" s="34">
        <v>956</v>
      </c>
      <c r="D30" s="32">
        <v>32811</v>
      </c>
      <c r="E30" s="21">
        <f t="shared" si="0"/>
        <v>0.7781018782014798</v>
      </c>
      <c r="F30" s="6"/>
    </row>
    <row r="31" spans="1:42" ht="26.25" x14ac:dyDescent="0.4">
      <c r="A31" s="17">
        <v>1994</v>
      </c>
      <c r="B31" s="35">
        <v>32699</v>
      </c>
      <c r="C31" s="34">
        <v>0</v>
      </c>
      <c r="D31" s="32">
        <v>116915</v>
      </c>
      <c r="E31" s="21">
        <f t="shared" si="0"/>
        <v>0.78144424986966465</v>
      </c>
      <c r="F31" s="6"/>
    </row>
    <row r="32" spans="1:42" ht="26.25" x14ac:dyDescent="0.4">
      <c r="A32" s="17">
        <v>1995</v>
      </c>
      <c r="B32" s="35">
        <v>2237</v>
      </c>
      <c r="C32" s="34">
        <v>0</v>
      </c>
      <c r="D32" s="32">
        <v>9538</v>
      </c>
      <c r="E32" s="21">
        <f t="shared" si="0"/>
        <v>0.81002123142250526</v>
      </c>
      <c r="F32" s="6"/>
    </row>
    <row r="33" spans="1:6" ht="26.25" x14ac:dyDescent="0.4">
      <c r="A33" s="17"/>
      <c r="B33" s="35"/>
      <c r="C33" s="34"/>
      <c r="D33" s="32"/>
      <c r="E33" s="21"/>
      <c r="F33" s="6"/>
    </row>
    <row r="34" spans="1:6" ht="26.25" x14ac:dyDescent="0.4">
      <c r="A34" s="17"/>
      <c r="B34" s="35"/>
      <c r="C34" s="34"/>
      <c r="D34" s="32"/>
      <c r="E34" s="21"/>
      <c r="F34" s="6"/>
    </row>
    <row r="35" spans="1:6" ht="26.25" x14ac:dyDescent="0.4">
      <c r="A35" s="17"/>
      <c r="B35" s="35"/>
      <c r="C35" s="34"/>
      <c r="D35" s="32"/>
      <c r="E35" s="21"/>
      <c r="F35" s="6"/>
    </row>
    <row r="36" spans="1:6" ht="26.25" x14ac:dyDescent="0.4">
      <c r="A36" s="17"/>
      <c r="B36" s="35"/>
      <c r="C36" s="34"/>
      <c r="D36" s="32"/>
      <c r="E36" s="21"/>
      <c r="F36" s="6"/>
    </row>
    <row r="37" spans="1:6" ht="26.25" x14ac:dyDescent="0.4">
      <c r="A37" s="17"/>
      <c r="B37" s="35"/>
      <c r="C37" s="34"/>
      <c r="D37" s="32"/>
      <c r="E37" s="21"/>
      <c r="F37" s="6"/>
    </row>
    <row r="38" spans="1:6" ht="26.25" x14ac:dyDescent="0.4">
      <c r="A38" s="17"/>
      <c r="B38" s="35"/>
      <c r="C38" s="34"/>
      <c r="D38" s="32"/>
      <c r="E38" s="21"/>
      <c r="F38" s="6"/>
    </row>
    <row r="39" spans="1:6" ht="26.25" x14ac:dyDescent="0.4">
      <c r="A39" s="17"/>
      <c r="B39" s="35"/>
      <c r="C39" s="34"/>
      <c r="D39" s="32"/>
      <c r="E39" s="21"/>
    </row>
    <row r="40" spans="1:6" ht="26.25" x14ac:dyDescent="0.4">
      <c r="A40" s="17"/>
      <c r="B40" s="35"/>
      <c r="C40" s="34"/>
      <c r="D40" s="32"/>
      <c r="E40" s="21"/>
    </row>
    <row r="41" spans="1:6" ht="26.25" x14ac:dyDescent="0.4">
      <c r="A41" s="17"/>
      <c r="B41" s="35"/>
      <c r="C41" s="34"/>
      <c r="D41" s="32"/>
      <c r="E41" s="21"/>
    </row>
    <row r="42" spans="1:6" ht="26.25" x14ac:dyDescent="0.4">
      <c r="A42" s="17"/>
      <c r="B42" s="35"/>
      <c r="C42" s="34"/>
      <c r="D42" s="32"/>
      <c r="E42" s="21"/>
    </row>
    <row r="43" spans="1:6" ht="26.25" x14ac:dyDescent="0.4">
      <c r="A43" s="17"/>
      <c r="B43" s="35"/>
      <c r="C43" s="34"/>
      <c r="D43" s="32"/>
      <c r="E43" s="21"/>
    </row>
    <row r="44" spans="1:6" ht="26.25" x14ac:dyDescent="0.4">
      <c r="A44" s="17"/>
      <c r="B44" s="35"/>
      <c r="C44" s="34"/>
      <c r="D44" s="32"/>
      <c r="E44" s="21"/>
    </row>
    <row r="45" spans="1:6" ht="26.25" x14ac:dyDescent="0.4">
      <c r="A45" s="17"/>
      <c r="B45" s="35"/>
      <c r="C45" s="34"/>
      <c r="D45" s="32"/>
      <c r="E45" s="21"/>
    </row>
    <row r="46" spans="1:6" ht="26.25" x14ac:dyDescent="0.4">
      <c r="A46" s="17"/>
      <c r="B46" s="35"/>
      <c r="C46" s="34"/>
      <c r="D46" s="32"/>
      <c r="E46" s="21"/>
    </row>
    <row r="47" spans="1:6" ht="26.25" x14ac:dyDescent="0.4">
      <c r="A47" s="17"/>
      <c r="B47" s="35"/>
      <c r="C47" s="34"/>
      <c r="D47" s="32"/>
      <c r="E47" s="21"/>
    </row>
    <row r="48" spans="1:6" ht="26.25" x14ac:dyDescent="0.4">
      <c r="A48" s="17"/>
      <c r="B48" s="35"/>
      <c r="C48" s="34"/>
      <c r="D48" s="32"/>
      <c r="E48" s="21"/>
    </row>
    <row r="49" spans="1:5" ht="26.25" x14ac:dyDescent="0.4">
      <c r="A49" s="17"/>
      <c r="B49" s="35"/>
      <c r="C49" s="34"/>
      <c r="D49" s="32"/>
      <c r="E49" s="21"/>
    </row>
    <row r="50" spans="1:5" ht="26.25" x14ac:dyDescent="0.4">
      <c r="A50" s="17"/>
      <c r="B50" s="35"/>
      <c r="C50" s="44"/>
      <c r="D50" s="32"/>
      <c r="E50" s="21"/>
    </row>
    <row r="51" spans="1:5" ht="26.25" x14ac:dyDescent="0.4">
      <c r="A51" s="17"/>
      <c r="B51" s="35"/>
      <c r="C51" s="44"/>
      <c r="D51" s="32"/>
      <c r="E51" s="21"/>
    </row>
    <row r="52" spans="1:5" ht="26.25" x14ac:dyDescent="0.4">
      <c r="A52" s="17"/>
      <c r="B52" s="35"/>
      <c r="C52" s="44"/>
      <c r="D52" s="32"/>
      <c r="E52" s="21"/>
    </row>
    <row r="53" spans="1:5" ht="26.25" x14ac:dyDescent="0.4">
      <c r="A53" s="17"/>
      <c r="B53" s="35"/>
      <c r="C53" s="44"/>
      <c r="D53" s="32"/>
      <c r="E53" s="21"/>
    </row>
    <row r="54" spans="1:5" ht="25.5" x14ac:dyDescent="0.35">
      <c r="B54" s="35"/>
    </row>
    <row r="55" spans="1:5" ht="25.5" x14ac:dyDescent="0.35">
      <c r="B55" s="35"/>
    </row>
    <row r="56" spans="1:5" ht="25.5" x14ac:dyDescent="0.35">
      <c r="B56" s="35"/>
    </row>
    <row r="57" spans="1:5" ht="25.5" x14ac:dyDescent="0.35">
      <c r="B57" s="35"/>
    </row>
    <row r="58" spans="1:5" ht="25.5" x14ac:dyDescent="0.35">
      <c r="B58" s="35"/>
    </row>
    <row r="59" spans="1:5" ht="25.5" x14ac:dyDescent="0.35">
      <c r="B59" s="35"/>
    </row>
    <row r="60" spans="1:5" ht="25.5" x14ac:dyDescent="0.35">
      <c r="B60" s="35"/>
    </row>
    <row r="61" spans="1:5" ht="25.5" x14ac:dyDescent="0.35">
      <c r="B61" s="35"/>
    </row>
    <row r="62" spans="1:5" ht="25.5" x14ac:dyDescent="0.35">
      <c r="B62" s="35"/>
    </row>
    <row r="63" spans="1:5" ht="25.5" x14ac:dyDescent="0.35">
      <c r="B63" s="35"/>
    </row>
    <row r="64" spans="1:5" ht="25.5" x14ac:dyDescent="0.35">
      <c r="B64" s="35"/>
    </row>
    <row r="65" spans="2:73" ht="25.5" x14ac:dyDescent="0.35">
      <c r="B65" s="35"/>
    </row>
    <row r="66" spans="2:73" ht="25.5" x14ac:dyDescent="0.35">
      <c r="B66" s="35"/>
    </row>
    <row r="67" spans="2:73" ht="25.5" x14ac:dyDescent="0.35">
      <c r="B67" s="35"/>
    </row>
    <row r="68" spans="2:73" ht="25.5" x14ac:dyDescent="0.35">
      <c r="B68" s="3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2:73" ht="25.5" x14ac:dyDescent="0.35">
      <c r="B69" s="3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2:73" ht="25.5" x14ac:dyDescent="0.35">
      <c r="B70" s="3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2:73" ht="25.5" x14ac:dyDescent="0.35">
      <c r="B71" s="3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2:73" ht="25.5" x14ac:dyDescent="0.35">
      <c r="B72" s="3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F53"/>
  <sheetViews>
    <sheetView showGridLines="0" zoomScale="55" zoomScaleNormal="55" workbookViewId="0">
      <selection activeCell="Y26" sqref="Y26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>
        <v>1954</v>
      </c>
      <c r="B7" s="40">
        <v>21599</v>
      </c>
      <c r="C7" s="19">
        <v>167</v>
      </c>
      <c r="D7" s="20">
        <v>0</v>
      </c>
      <c r="E7" s="21">
        <f t="shared" ref="E7:E8" si="0">D7/(D7+B7)</f>
        <v>0</v>
      </c>
      <c r="F7" s="6"/>
    </row>
    <row r="8" spans="1:6" ht="26.25" x14ac:dyDescent="0.4">
      <c r="A8" s="17">
        <v>1955</v>
      </c>
      <c r="B8" s="40">
        <v>11257</v>
      </c>
      <c r="C8" s="19">
        <v>0</v>
      </c>
      <c r="D8" s="20">
        <v>0</v>
      </c>
      <c r="E8" s="21">
        <f t="shared" si="0"/>
        <v>0</v>
      </c>
      <c r="F8" s="6"/>
    </row>
    <row r="9" spans="1:6" ht="26.25" x14ac:dyDescent="0.4">
      <c r="A9" s="17"/>
      <c r="B9" s="40"/>
      <c r="C9" s="19"/>
      <c r="D9" s="20"/>
      <c r="E9" s="21"/>
      <c r="F9" s="6"/>
    </row>
    <row r="10" spans="1:6" ht="26.25" x14ac:dyDescent="0.4">
      <c r="A10" s="17"/>
      <c r="B10" s="40"/>
      <c r="C10" s="19"/>
      <c r="D10" s="20"/>
      <c r="E10" s="21"/>
      <c r="F10" s="6"/>
    </row>
    <row r="11" spans="1:6" ht="26.25" x14ac:dyDescent="0.4">
      <c r="A11" s="17"/>
      <c r="B11" s="40"/>
      <c r="C11" s="19"/>
      <c r="D11" s="20"/>
      <c r="E11" s="21"/>
      <c r="F11" s="6"/>
    </row>
    <row r="12" spans="1:6" ht="26.25" x14ac:dyDescent="0.4">
      <c r="A12" s="17"/>
      <c r="B12" s="40"/>
      <c r="C12" s="19"/>
      <c r="D12" s="20"/>
      <c r="E12" s="21"/>
      <c r="F12" s="6"/>
    </row>
    <row r="13" spans="1:6" ht="26.25" x14ac:dyDescent="0.4">
      <c r="A13" s="17"/>
      <c r="B13" s="40"/>
      <c r="C13" s="19"/>
      <c r="D13" s="20"/>
      <c r="E13" s="21"/>
      <c r="F13" s="6"/>
    </row>
    <row r="14" spans="1:6" ht="26.25" x14ac:dyDescent="0.4">
      <c r="A14" s="17"/>
      <c r="B14" s="40"/>
      <c r="C14" s="19"/>
      <c r="D14" s="20"/>
      <c r="E14" s="21"/>
      <c r="F14" s="6"/>
    </row>
    <row r="15" spans="1:6" ht="26.25" x14ac:dyDescent="0.4">
      <c r="A15" s="17"/>
      <c r="B15" s="40"/>
      <c r="C15" s="19"/>
      <c r="D15" s="20"/>
      <c r="E15" s="21"/>
      <c r="F15" s="6"/>
    </row>
    <row r="16" spans="1:6" ht="26.25" x14ac:dyDescent="0.4">
      <c r="A16" s="17"/>
      <c r="B16" s="40"/>
      <c r="C16" s="19"/>
      <c r="D16" s="20"/>
      <c r="E16" s="21"/>
      <c r="F16" s="6"/>
    </row>
    <row r="17" spans="1:6" ht="26.25" x14ac:dyDescent="0.4">
      <c r="A17" s="17"/>
      <c r="B17" s="40"/>
      <c r="C17" s="19"/>
      <c r="D17" s="20"/>
      <c r="E17" s="21"/>
      <c r="F17" s="6"/>
    </row>
    <row r="18" spans="1:6" ht="26.25" x14ac:dyDescent="0.4">
      <c r="A18" s="17"/>
      <c r="B18" s="40"/>
      <c r="C18" s="19"/>
      <c r="D18" s="20"/>
      <c r="E18" s="21"/>
      <c r="F18" s="6"/>
    </row>
    <row r="19" spans="1:6" ht="26.25" x14ac:dyDescent="0.4">
      <c r="A19" s="17"/>
      <c r="B19" s="40"/>
      <c r="C19" s="19"/>
      <c r="D19" s="20"/>
      <c r="E19" s="21"/>
      <c r="F19" s="6"/>
    </row>
    <row r="20" spans="1:6" ht="26.25" x14ac:dyDescent="0.4">
      <c r="A20" s="17"/>
      <c r="B20" s="40"/>
      <c r="C20" s="19"/>
      <c r="D20" s="20"/>
      <c r="E20" s="21"/>
      <c r="F20" s="6"/>
    </row>
    <row r="21" spans="1:6" ht="26.25" x14ac:dyDescent="0.4">
      <c r="A21" s="17"/>
      <c r="B21" s="40"/>
      <c r="C21" s="19"/>
      <c r="D21" s="20"/>
      <c r="E21" s="21"/>
      <c r="F21" s="8"/>
    </row>
    <row r="22" spans="1:6" ht="26.25" x14ac:dyDescent="0.4">
      <c r="A22" s="17"/>
      <c r="B22" s="40"/>
      <c r="C22" s="19"/>
      <c r="D22" s="20"/>
      <c r="E22" s="21"/>
      <c r="F22" s="6"/>
    </row>
    <row r="23" spans="1:6" ht="26.25" x14ac:dyDescent="0.4">
      <c r="A23" s="17"/>
      <c r="B23" s="40"/>
      <c r="C23" s="19"/>
      <c r="D23" s="20"/>
      <c r="E23" s="21"/>
      <c r="F23" s="6"/>
    </row>
    <row r="24" spans="1:6" ht="26.25" x14ac:dyDescent="0.4">
      <c r="A24" s="17"/>
      <c r="B24" s="40"/>
      <c r="C24" s="19"/>
      <c r="D24" s="20"/>
      <c r="E24" s="21"/>
      <c r="F24" s="6"/>
    </row>
    <row r="25" spans="1:6" ht="26.25" x14ac:dyDescent="0.4">
      <c r="A25" s="17"/>
      <c r="B25" s="40"/>
      <c r="C25" s="19"/>
      <c r="D25" s="20"/>
      <c r="E25" s="21"/>
      <c r="F25" s="6"/>
    </row>
    <row r="26" spans="1:6" ht="26.25" x14ac:dyDescent="0.4">
      <c r="A26" s="17"/>
      <c r="B26" s="40"/>
      <c r="C26" s="19"/>
      <c r="D26" s="20"/>
      <c r="E26" s="21"/>
      <c r="F26" s="6"/>
    </row>
    <row r="27" spans="1:6" ht="26.25" x14ac:dyDescent="0.4">
      <c r="A27" s="17"/>
      <c r="B27" s="40"/>
      <c r="C27" s="19"/>
      <c r="D27" s="20"/>
      <c r="E27" s="21"/>
      <c r="F27" s="6"/>
    </row>
    <row r="28" spans="1:6" ht="26.25" x14ac:dyDescent="0.4">
      <c r="A28" s="17"/>
      <c r="B28" s="40"/>
      <c r="C28" s="19"/>
      <c r="D28" s="20"/>
      <c r="E28" s="21"/>
      <c r="F28" s="6"/>
    </row>
    <row r="29" spans="1:6" ht="26.25" x14ac:dyDescent="0.4">
      <c r="A29" s="17"/>
      <c r="B29" s="40"/>
      <c r="C29" s="19"/>
      <c r="D29" s="20"/>
      <c r="E29" s="21"/>
      <c r="F29" s="6"/>
    </row>
    <row r="30" spans="1:6" ht="26.25" x14ac:dyDescent="0.4">
      <c r="A30" s="17"/>
      <c r="B30" s="40"/>
      <c r="C30" s="19"/>
      <c r="D30" s="20"/>
      <c r="E30" s="21"/>
      <c r="F30" s="6"/>
    </row>
    <row r="31" spans="1:6" ht="26.25" x14ac:dyDescent="0.4">
      <c r="A31" s="17"/>
      <c r="B31" s="40"/>
      <c r="C31" s="19"/>
      <c r="D31" s="20"/>
      <c r="E31" s="21"/>
      <c r="F31" s="6"/>
    </row>
    <row r="32" spans="1:6" ht="26.25" x14ac:dyDescent="0.4">
      <c r="A32" s="17"/>
      <c r="B32" s="40"/>
      <c r="C32" s="19"/>
      <c r="D32" s="20"/>
      <c r="E32" s="21"/>
      <c r="F32" s="6"/>
    </row>
    <row r="33" spans="1:6" ht="26.25" x14ac:dyDescent="0.4">
      <c r="A33" s="17"/>
      <c r="B33" s="41"/>
      <c r="C33" s="19"/>
      <c r="D33" s="20"/>
      <c r="E33" s="21"/>
      <c r="F33" s="6"/>
    </row>
    <row r="34" spans="1:6" ht="26.25" x14ac:dyDescent="0.4">
      <c r="A34" s="17"/>
      <c r="B34" s="41"/>
      <c r="C34" s="19"/>
      <c r="D34" s="20"/>
      <c r="E34" s="21"/>
      <c r="F34" s="6"/>
    </row>
    <row r="35" spans="1:6" ht="26.25" x14ac:dyDescent="0.4">
      <c r="A35" s="17"/>
      <c r="B35" s="41"/>
      <c r="C35" s="19"/>
      <c r="D35" s="20"/>
      <c r="E35" s="21"/>
      <c r="F35" s="6"/>
    </row>
    <row r="36" spans="1:6" ht="26.25" x14ac:dyDescent="0.4">
      <c r="A36" s="17"/>
      <c r="B36" s="41"/>
      <c r="C36" s="19"/>
      <c r="D36" s="20"/>
      <c r="E36" s="21"/>
      <c r="F36" s="6"/>
    </row>
    <row r="37" spans="1:6" ht="26.25" x14ac:dyDescent="0.4">
      <c r="A37" s="17"/>
      <c r="B37" s="41"/>
      <c r="C37" s="19"/>
      <c r="D37" s="20"/>
      <c r="E37" s="21"/>
      <c r="F37" s="6"/>
    </row>
    <row r="38" spans="1:6" ht="26.25" x14ac:dyDescent="0.4">
      <c r="A38" s="17"/>
      <c r="B38" s="41"/>
      <c r="C38" s="19"/>
      <c r="D38" s="20"/>
      <c r="E38" s="21"/>
      <c r="F38" s="6"/>
    </row>
    <row r="39" spans="1:6" ht="26.25" x14ac:dyDescent="0.4">
      <c r="A39" s="17"/>
      <c r="B39" s="41"/>
      <c r="C39" s="19"/>
      <c r="D39" s="20"/>
      <c r="E39" s="21"/>
    </row>
    <row r="40" spans="1:6" ht="26.25" x14ac:dyDescent="0.4">
      <c r="A40" s="17"/>
      <c r="B40" s="41"/>
      <c r="C40" s="19"/>
      <c r="D40" s="20"/>
      <c r="E40" s="21"/>
    </row>
    <row r="41" spans="1:6" ht="26.25" x14ac:dyDescent="0.4">
      <c r="A41" s="17"/>
      <c r="B41" s="41"/>
      <c r="C41" s="19"/>
      <c r="D41" s="20"/>
      <c r="E41" s="21"/>
    </row>
    <row r="42" spans="1:6" ht="26.25" x14ac:dyDescent="0.4">
      <c r="A42" s="17"/>
      <c r="B42" s="41"/>
      <c r="C42" s="19"/>
      <c r="D42" s="20"/>
      <c r="E42" s="21"/>
    </row>
    <row r="43" spans="1:6" ht="26.25" x14ac:dyDescent="0.4">
      <c r="A43" s="17"/>
      <c r="B43" s="41"/>
      <c r="C43" s="19"/>
      <c r="D43" s="20"/>
      <c r="E43" s="21"/>
    </row>
    <row r="44" spans="1:6" ht="26.25" x14ac:dyDescent="0.4">
      <c r="A44" s="17"/>
      <c r="B44" s="41"/>
      <c r="C44" s="19"/>
      <c r="D44" s="20"/>
      <c r="E44" s="21"/>
    </row>
    <row r="45" spans="1:6" ht="26.25" x14ac:dyDescent="0.4">
      <c r="A45" s="17"/>
      <c r="B45" s="41"/>
      <c r="C45" s="19"/>
      <c r="D45" s="20"/>
      <c r="E45" s="21"/>
    </row>
    <row r="46" spans="1:6" ht="26.25" x14ac:dyDescent="0.4">
      <c r="A46" s="17"/>
      <c r="B46" s="41"/>
      <c r="C46" s="19"/>
      <c r="D46" s="20"/>
      <c r="E46" s="21"/>
    </row>
    <row r="47" spans="1:6" ht="26.25" x14ac:dyDescent="0.4">
      <c r="A47" s="17"/>
      <c r="B47" s="41"/>
      <c r="C47" s="19"/>
      <c r="D47" s="20"/>
      <c r="E47" s="21"/>
    </row>
    <row r="48" spans="1:6" ht="26.25" x14ac:dyDescent="0.4">
      <c r="A48" s="17"/>
      <c r="B48" s="41"/>
      <c r="C48" s="19"/>
      <c r="D48" s="20"/>
      <c r="E48" s="21"/>
    </row>
    <row r="49" spans="1:5" ht="26.25" x14ac:dyDescent="0.4">
      <c r="A49" s="17"/>
      <c r="B49" s="41"/>
      <c r="C49" s="19"/>
      <c r="D49" s="20"/>
      <c r="E49" s="21"/>
    </row>
    <row r="50" spans="1:5" ht="26.25" x14ac:dyDescent="0.4">
      <c r="A50" s="17"/>
      <c r="B50" s="41"/>
      <c r="C50" s="19"/>
      <c r="D50" s="20"/>
      <c r="E50" s="21"/>
    </row>
    <row r="51" spans="1:5" ht="26.25" x14ac:dyDescent="0.4">
      <c r="A51" s="17"/>
      <c r="B51" s="41"/>
      <c r="C51" s="19"/>
      <c r="D51" s="20"/>
      <c r="E51" s="21"/>
    </row>
    <row r="52" spans="1:5" ht="26.25" x14ac:dyDescent="0.4">
      <c r="A52" s="17"/>
      <c r="B52" s="41"/>
      <c r="C52" s="19"/>
      <c r="D52" s="20"/>
      <c r="E52" s="21"/>
    </row>
    <row r="53" spans="1:5" ht="26.25" x14ac:dyDescent="0.4">
      <c r="A53" s="17"/>
      <c r="B53" s="41"/>
      <c r="C53" s="19"/>
      <c r="D53" s="20"/>
      <c r="E53" s="21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BU72"/>
  <sheetViews>
    <sheetView showGridLines="0" zoomScale="55" zoomScaleNormal="55" workbookViewId="0">
      <selection activeCell="C31" sqref="C3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/>
      <c r="B7" s="35"/>
      <c r="C7" s="34"/>
      <c r="D7" s="32"/>
      <c r="E7" s="21"/>
      <c r="F7" s="6"/>
    </row>
    <row r="8" spans="1:6" ht="26.25" x14ac:dyDescent="0.4">
      <c r="A8" s="17"/>
      <c r="B8" s="35"/>
      <c r="C8" s="34"/>
      <c r="D8" s="32"/>
      <c r="E8" s="21"/>
      <c r="F8" s="6"/>
    </row>
    <row r="9" spans="1:6" ht="26.25" x14ac:dyDescent="0.4">
      <c r="A9" s="17"/>
      <c r="B9" s="35"/>
      <c r="C9" s="34"/>
      <c r="D9" s="32"/>
      <c r="E9" s="21"/>
      <c r="F9" s="6"/>
    </row>
    <row r="10" spans="1:6" ht="26.25" x14ac:dyDescent="0.4">
      <c r="A10" s="17"/>
      <c r="B10" s="35"/>
      <c r="C10" s="34"/>
      <c r="D10" s="32"/>
      <c r="E10" s="21"/>
      <c r="F10" s="6"/>
    </row>
    <row r="11" spans="1:6" ht="26.25" x14ac:dyDescent="0.4">
      <c r="A11" s="17"/>
      <c r="B11" s="35"/>
      <c r="C11" s="34"/>
      <c r="D11" s="32"/>
      <c r="E11" s="21"/>
      <c r="F11" s="6"/>
    </row>
    <row r="12" spans="1:6" ht="26.25" x14ac:dyDescent="0.4">
      <c r="A12" s="17"/>
      <c r="B12" s="35"/>
      <c r="C12" s="34"/>
      <c r="D12" s="32"/>
      <c r="E12" s="21"/>
      <c r="F12" s="6"/>
    </row>
    <row r="13" spans="1:6" ht="26.25" x14ac:dyDescent="0.4">
      <c r="A13" s="17"/>
      <c r="B13" s="35"/>
      <c r="C13" s="34"/>
      <c r="D13" s="32"/>
      <c r="E13" s="21"/>
      <c r="F13" s="6"/>
    </row>
    <row r="14" spans="1:6" ht="26.25" x14ac:dyDescent="0.4">
      <c r="A14" s="17"/>
      <c r="B14" s="35"/>
      <c r="C14" s="34"/>
      <c r="D14" s="32"/>
      <c r="E14" s="21"/>
      <c r="F14" s="6"/>
    </row>
    <row r="15" spans="1:6" ht="26.25" x14ac:dyDescent="0.4">
      <c r="A15" s="17"/>
      <c r="B15" s="35"/>
      <c r="C15" s="34"/>
      <c r="D15" s="32"/>
      <c r="E15" s="21"/>
      <c r="F15" s="6"/>
    </row>
    <row r="16" spans="1:6" ht="26.25" x14ac:dyDescent="0.4">
      <c r="A16" s="17"/>
      <c r="B16" s="35"/>
      <c r="C16" s="34"/>
      <c r="D16" s="32"/>
      <c r="E16" s="21"/>
      <c r="F16" s="6"/>
    </row>
    <row r="17" spans="1:42" ht="26.25" x14ac:dyDescent="0.4">
      <c r="A17" s="17"/>
      <c r="B17" s="35"/>
      <c r="C17" s="34"/>
      <c r="D17" s="32"/>
      <c r="E17" s="21"/>
      <c r="F17" s="6"/>
    </row>
    <row r="18" spans="1:42" ht="26.25" x14ac:dyDescent="0.4">
      <c r="A18" s="17"/>
      <c r="B18" s="35"/>
      <c r="C18" s="34"/>
      <c r="D18" s="32"/>
      <c r="E18" s="21"/>
      <c r="F18" s="6"/>
    </row>
    <row r="19" spans="1:42" ht="26.25" x14ac:dyDescent="0.4">
      <c r="A19" s="17"/>
      <c r="B19" s="35"/>
      <c r="C19" s="34"/>
      <c r="D19" s="32"/>
      <c r="E19" s="21"/>
      <c r="F19" s="6"/>
    </row>
    <row r="20" spans="1:42" ht="26.25" x14ac:dyDescent="0.4">
      <c r="A20" s="17"/>
      <c r="B20" s="35"/>
      <c r="C20" s="34"/>
      <c r="D20" s="32"/>
      <c r="E20" s="21"/>
      <c r="F20" s="6"/>
    </row>
    <row r="21" spans="1:42" ht="26.25" x14ac:dyDescent="0.4">
      <c r="A21" s="17"/>
      <c r="B21" s="35"/>
      <c r="C21" s="34"/>
      <c r="D21" s="32"/>
      <c r="E21" s="21"/>
      <c r="F21" s="8"/>
    </row>
    <row r="22" spans="1:42" ht="26.25" x14ac:dyDescent="0.4">
      <c r="A22" s="17"/>
      <c r="B22" s="35"/>
      <c r="C22" s="34"/>
      <c r="D22" s="32"/>
      <c r="E22" s="21"/>
      <c r="F22" s="6"/>
    </row>
    <row r="23" spans="1:42" ht="26.25" x14ac:dyDescent="0.4">
      <c r="A23" s="17"/>
      <c r="B23" s="35"/>
      <c r="C23" s="34"/>
      <c r="D23" s="32"/>
      <c r="E23" s="21"/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/>
      <c r="B24" s="35"/>
      <c r="C24" s="34"/>
      <c r="D24" s="32"/>
      <c r="E24" s="21"/>
      <c r="F24" s="6"/>
    </row>
    <row r="25" spans="1:42" ht="26.25" x14ac:dyDescent="0.4">
      <c r="A25" s="17">
        <v>1988</v>
      </c>
      <c r="B25" s="35">
        <v>38559</v>
      </c>
      <c r="C25" s="34">
        <v>12478</v>
      </c>
      <c r="D25" s="32">
        <v>7536</v>
      </c>
      <c r="E25" s="21">
        <f t="shared" ref="E25:E28" si="0">D25/(D25+B25)</f>
        <v>0.1634884477709079</v>
      </c>
      <c r="F25" s="6"/>
    </row>
    <row r="26" spans="1:42" ht="26.25" x14ac:dyDescent="0.4">
      <c r="A26" s="17">
        <v>1989</v>
      </c>
      <c r="B26" s="35">
        <v>82789</v>
      </c>
      <c r="C26" s="34">
        <v>35886</v>
      </c>
      <c r="D26" s="32">
        <v>32192</v>
      </c>
      <c r="E26" s="21">
        <f t="shared" si="0"/>
        <v>0.27997669180125412</v>
      </c>
      <c r="F26" s="6"/>
    </row>
    <row r="27" spans="1:42" ht="26.25" x14ac:dyDescent="0.4">
      <c r="A27" s="17">
        <v>1990</v>
      </c>
      <c r="B27" s="35">
        <v>22085</v>
      </c>
      <c r="C27" s="34">
        <v>11061</v>
      </c>
      <c r="D27" s="32">
        <v>37138</v>
      </c>
      <c r="E27" s="21">
        <f t="shared" si="0"/>
        <v>0.62708744913293823</v>
      </c>
      <c r="F27" s="6"/>
    </row>
    <row r="28" spans="1:42" ht="26.25" x14ac:dyDescent="0.4">
      <c r="A28" s="17">
        <v>1991</v>
      </c>
      <c r="B28" s="35">
        <v>1982</v>
      </c>
      <c r="C28" s="34">
        <v>513</v>
      </c>
      <c r="D28" s="32">
        <v>11959</v>
      </c>
      <c r="E28" s="21">
        <f t="shared" si="0"/>
        <v>0.8578294240011477</v>
      </c>
      <c r="F28" s="6"/>
    </row>
    <row r="29" spans="1:42" ht="26.25" x14ac:dyDescent="0.4">
      <c r="A29" s="17"/>
      <c r="B29" s="35"/>
      <c r="C29" s="34"/>
      <c r="D29" s="32"/>
      <c r="E29" s="21"/>
      <c r="F29" s="6"/>
    </row>
    <row r="30" spans="1:42" ht="26.25" x14ac:dyDescent="0.4">
      <c r="A30" s="17"/>
      <c r="B30" s="35"/>
      <c r="C30" s="34"/>
      <c r="D30" s="32"/>
      <c r="E30" s="21"/>
      <c r="F30" s="6"/>
    </row>
    <row r="31" spans="1:42" ht="26.25" x14ac:dyDescent="0.4">
      <c r="A31" s="17"/>
      <c r="B31" s="35"/>
      <c r="C31" s="34"/>
      <c r="D31" s="32"/>
      <c r="E31" s="21"/>
      <c r="F31" s="6"/>
    </row>
    <row r="32" spans="1:42" ht="26.25" x14ac:dyDescent="0.4">
      <c r="A32" s="17"/>
      <c r="B32" s="35"/>
      <c r="C32" s="34"/>
      <c r="D32" s="32"/>
      <c r="E32" s="21"/>
      <c r="F32" s="6"/>
    </row>
    <row r="33" spans="1:6" ht="26.25" x14ac:dyDescent="0.4">
      <c r="A33" s="17"/>
      <c r="B33" s="35"/>
      <c r="C33" s="34"/>
      <c r="D33" s="32"/>
      <c r="E33" s="21"/>
      <c r="F33" s="6"/>
    </row>
    <row r="34" spans="1:6" ht="26.25" x14ac:dyDescent="0.4">
      <c r="A34" s="17"/>
      <c r="B34" s="35"/>
      <c r="C34" s="34"/>
      <c r="D34" s="32"/>
      <c r="E34" s="21"/>
      <c r="F34" s="6"/>
    </row>
    <row r="35" spans="1:6" ht="26.25" x14ac:dyDescent="0.4">
      <c r="A35" s="17"/>
      <c r="B35" s="35"/>
      <c r="C35" s="34"/>
      <c r="D35" s="32"/>
      <c r="E35" s="21"/>
      <c r="F35" s="6"/>
    </row>
    <row r="36" spans="1:6" ht="26.25" x14ac:dyDescent="0.4">
      <c r="A36" s="17"/>
      <c r="B36" s="35"/>
      <c r="C36" s="34"/>
      <c r="D36" s="32"/>
      <c r="E36" s="21"/>
      <c r="F36" s="6"/>
    </row>
    <row r="37" spans="1:6" ht="26.25" x14ac:dyDescent="0.4">
      <c r="A37" s="17"/>
      <c r="B37" s="35"/>
      <c r="C37" s="34"/>
      <c r="D37" s="32"/>
      <c r="E37" s="21"/>
      <c r="F37" s="6"/>
    </row>
    <row r="38" spans="1:6" ht="26.25" x14ac:dyDescent="0.4">
      <c r="A38" s="17"/>
      <c r="B38" s="35"/>
      <c r="C38" s="34"/>
      <c r="D38" s="32"/>
      <c r="E38" s="21"/>
      <c r="F38" s="6"/>
    </row>
    <row r="39" spans="1:6" ht="26.25" x14ac:dyDescent="0.4">
      <c r="A39" s="17"/>
      <c r="B39" s="35"/>
      <c r="C39" s="34"/>
      <c r="D39" s="32"/>
      <c r="E39" s="21"/>
    </row>
    <row r="40" spans="1:6" ht="26.25" x14ac:dyDescent="0.4">
      <c r="A40" s="17"/>
      <c r="B40" s="35"/>
      <c r="C40" s="34"/>
      <c r="D40" s="32"/>
      <c r="E40" s="21"/>
    </row>
    <row r="41" spans="1:6" ht="26.25" x14ac:dyDescent="0.4">
      <c r="A41" s="17"/>
      <c r="B41" s="35"/>
      <c r="C41" s="34"/>
      <c r="D41" s="32"/>
      <c r="E41" s="21"/>
    </row>
    <row r="42" spans="1:6" ht="26.25" x14ac:dyDescent="0.4">
      <c r="A42" s="17"/>
      <c r="B42" s="35"/>
      <c r="C42" s="34"/>
      <c r="D42" s="32"/>
      <c r="E42" s="21"/>
    </row>
    <row r="43" spans="1:6" ht="26.25" x14ac:dyDescent="0.4">
      <c r="A43" s="17"/>
      <c r="B43" s="35"/>
      <c r="C43" s="34"/>
      <c r="D43" s="32"/>
      <c r="E43" s="21"/>
    </row>
    <row r="44" spans="1:6" ht="26.25" x14ac:dyDescent="0.4">
      <c r="A44" s="17"/>
      <c r="B44" s="35"/>
      <c r="C44" s="34"/>
      <c r="D44" s="32"/>
      <c r="E44" s="21"/>
    </row>
    <row r="45" spans="1:6" ht="26.25" x14ac:dyDescent="0.4">
      <c r="A45" s="17"/>
      <c r="B45" s="35"/>
      <c r="C45" s="34"/>
      <c r="D45" s="32"/>
      <c r="E45" s="21"/>
    </row>
    <row r="46" spans="1:6" ht="26.25" x14ac:dyDescent="0.4">
      <c r="A46" s="17"/>
      <c r="B46" s="35"/>
      <c r="C46" s="34"/>
      <c r="D46" s="32"/>
      <c r="E46" s="21"/>
    </row>
    <row r="47" spans="1:6" ht="26.25" x14ac:dyDescent="0.4">
      <c r="A47" s="17"/>
      <c r="B47" s="35"/>
      <c r="C47" s="34"/>
      <c r="D47" s="32"/>
      <c r="E47" s="21"/>
    </row>
    <row r="48" spans="1:6" ht="26.25" x14ac:dyDescent="0.4">
      <c r="A48" s="17"/>
      <c r="B48" s="35"/>
      <c r="C48" s="34"/>
      <c r="D48" s="32"/>
      <c r="E48" s="21"/>
    </row>
    <row r="49" spans="1:5" ht="26.25" x14ac:dyDescent="0.4">
      <c r="A49" s="17"/>
      <c r="B49" s="35"/>
      <c r="C49" s="34"/>
      <c r="D49" s="32"/>
      <c r="E49" s="21"/>
    </row>
    <row r="50" spans="1:5" ht="26.25" x14ac:dyDescent="0.4">
      <c r="A50" s="17"/>
      <c r="B50" s="35"/>
      <c r="C50" s="44"/>
      <c r="D50" s="32"/>
      <c r="E50" s="21"/>
    </row>
    <row r="51" spans="1:5" ht="26.25" x14ac:dyDescent="0.4">
      <c r="A51" s="17"/>
      <c r="B51" s="35"/>
      <c r="C51" s="44"/>
      <c r="D51" s="32"/>
      <c r="E51" s="21"/>
    </row>
    <row r="52" spans="1:5" ht="26.25" x14ac:dyDescent="0.4">
      <c r="A52" s="17"/>
      <c r="B52" s="35"/>
      <c r="C52" s="44"/>
      <c r="D52" s="32"/>
      <c r="E52" s="21"/>
    </row>
    <row r="53" spans="1:5" ht="26.25" x14ac:dyDescent="0.4">
      <c r="A53" s="17"/>
      <c r="B53" s="35"/>
      <c r="C53" s="44"/>
      <c r="D53" s="32"/>
      <c r="E53" s="21"/>
    </row>
    <row r="54" spans="1:5" ht="25.5" x14ac:dyDescent="0.35">
      <c r="B54" s="35"/>
    </row>
    <row r="55" spans="1:5" ht="25.5" x14ac:dyDescent="0.35">
      <c r="B55" s="35"/>
    </row>
    <row r="56" spans="1:5" ht="25.5" x14ac:dyDescent="0.35">
      <c r="B56" s="35"/>
    </row>
    <row r="57" spans="1:5" ht="25.5" x14ac:dyDescent="0.35">
      <c r="B57" s="35"/>
    </row>
    <row r="58" spans="1:5" ht="25.5" x14ac:dyDescent="0.35">
      <c r="B58" s="35"/>
    </row>
    <row r="59" spans="1:5" ht="25.5" x14ac:dyDescent="0.35">
      <c r="B59" s="35"/>
    </row>
    <row r="60" spans="1:5" ht="25.5" x14ac:dyDescent="0.35">
      <c r="B60" s="35"/>
    </row>
    <row r="61" spans="1:5" ht="25.5" x14ac:dyDescent="0.35">
      <c r="B61" s="35"/>
    </row>
    <row r="62" spans="1:5" ht="25.5" x14ac:dyDescent="0.35">
      <c r="B62" s="35"/>
    </row>
    <row r="63" spans="1:5" ht="25.5" x14ac:dyDescent="0.35">
      <c r="B63" s="35"/>
    </row>
    <row r="64" spans="1:5" ht="25.5" x14ac:dyDescent="0.35">
      <c r="B64" s="35"/>
    </row>
    <row r="65" spans="2:73" ht="25.5" x14ac:dyDescent="0.35">
      <c r="B65" s="35"/>
    </row>
    <row r="66" spans="2:73" ht="25.5" x14ac:dyDescent="0.35">
      <c r="B66" s="35"/>
    </row>
    <row r="67" spans="2:73" ht="25.5" x14ac:dyDescent="0.35">
      <c r="B67" s="35"/>
    </row>
    <row r="68" spans="2:73" ht="25.5" x14ac:dyDescent="0.35">
      <c r="B68" s="3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2:73" ht="25.5" x14ac:dyDescent="0.35">
      <c r="B69" s="3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2:73" ht="25.5" x14ac:dyDescent="0.35">
      <c r="B70" s="3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2:73" ht="25.5" x14ac:dyDescent="0.35">
      <c r="B71" s="3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2:73" ht="25.5" x14ac:dyDescent="0.35">
      <c r="B72" s="3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F63"/>
  <sheetViews>
    <sheetView showGridLines="0" zoomScale="55" zoomScaleNormal="55" workbookViewId="0"/>
  </sheetViews>
  <sheetFormatPr defaultColWidth="9.140625" defaultRowHeight="15.75" x14ac:dyDescent="0.25"/>
  <cols>
    <col min="1" max="1" width="12.140625" style="3" customWidth="1"/>
    <col min="2" max="2" width="26.42578125" style="3" bestFit="1" customWidth="1"/>
    <col min="3" max="3" width="21.28515625" style="3" bestFit="1" customWidth="1"/>
    <col min="4" max="4" width="24.140625" style="3" bestFit="1" customWidth="1"/>
    <col min="5" max="5" width="22.42578125" style="5" customWidth="1"/>
    <col min="6" max="6" width="19.5703125" style="5" customWidth="1"/>
    <col min="7" max="7" width="18.28515625" style="3" customWidth="1"/>
    <col min="8" max="8" width="62.85546875" style="3" customWidth="1"/>
    <col min="9" max="16384" width="9.140625" style="3"/>
  </cols>
  <sheetData>
    <row r="1" spans="1:6" ht="20.25" x14ac:dyDescent="0.3">
      <c r="A1" s="7"/>
      <c r="C1" s="4"/>
    </row>
    <row r="3" spans="1:6" x14ac:dyDescent="0.25">
      <c r="C3" s="1"/>
      <c r="E3" s="1"/>
      <c r="F3" s="1"/>
    </row>
    <row r="4" spans="1:6" x14ac:dyDescent="0.25">
      <c r="F4" s="1"/>
    </row>
    <row r="5" spans="1:6" x14ac:dyDescent="0.25">
      <c r="F5" s="1"/>
    </row>
    <row r="6" spans="1:6" x14ac:dyDescent="0.25">
      <c r="F6" s="2"/>
    </row>
    <row r="7" spans="1:6" x14ac:dyDescent="0.25">
      <c r="F7" s="6"/>
    </row>
    <row r="8" spans="1:6" ht="45" x14ac:dyDescent="0.6">
      <c r="D8" s="24" t="s">
        <v>19</v>
      </c>
      <c r="F8" s="6"/>
    </row>
    <row r="9" spans="1:6" x14ac:dyDescent="0.25">
      <c r="F9" s="6"/>
    </row>
    <row r="10" spans="1:6" x14ac:dyDescent="0.25">
      <c r="F10" s="6"/>
    </row>
    <row r="11" spans="1:6" x14ac:dyDescent="0.25">
      <c r="A11" s="9"/>
      <c r="B11" s="9"/>
      <c r="D11" s="9"/>
      <c r="E11" s="10"/>
      <c r="F11" s="6"/>
    </row>
    <row r="12" spans="1:6" x14ac:dyDescent="0.25">
      <c r="A12" s="9"/>
      <c r="B12" s="9"/>
      <c r="C12" s="9"/>
      <c r="E12" s="10"/>
      <c r="F12" s="6"/>
    </row>
    <row r="13" spans="1:6" ht="26.25" x14ac:dyDescent="0.4">
      <c r="A13" s="11"/>
      <c r="B13" s="11"/>
      <c r="C13" s="11"/>
      <c r="D13" s="11"/>
      <c r="E13" s="12"/>
      <c r="F13" s="6"/>
    </row>
    <row r="14" spans="1:6" ht="25.5" x14ac:dyDescent="0.35">
      <c r="A14" s="13"/>
      <c r="B14" s="13"/>
      <c r="C14" s="13"/>
      <c r="D14" s="13"/>
      <c r="E14" s="14" t="s">
        <v>3</v>
      </c>
      <c r="F14" s="6"/>
    </row>
    <row r="15" spans="1:6" ht="25.5" x14ac:dyDescent="0.35">
      <c r="A15" s="15" t="s">
        <v>7</v>
      </c>
      <c r="B15" s="13"/>
      <c r="C15" s="13"/>
      <c r="D15" s="13"/>
      <c r="E15" s="14" t="s">
        <v>4</v>
      </c>
      <c r="F15" s="6"/>
    </row>
    <row r="16" spans="1:6" ht="25.5" x14ac:dyDescent="0.35">
      <c r="A16" s="13"/>
      <c r="B16" s="16" t="s">
        <v>0</v>
      </c>
      <c r="C16" s="16" t="s">
        <v>2</v>
      </c>
      <c r="D16" s="16" t="s">
        <v>1</v>
      </c>
      <c r="E16" s="16" t="s">
        <v>5</v>
      </c>
      <c r="F16" s="6"/>
    </row>
    <row r="17" spans="1:6" ht="26.25" x14ac:dyDescent="0.4">
      <c r="A17" s="17"/>
      <c r="B17" s="18"/>
      <c r="C17" s="19"/>
      <c r="D17" s="23"/>
      <c r="E17" s="21"/>
      <c r="F17" s="6"/>
    </row>
    <row r="18" spans="1:6" ht="26.25" x14ac:dyDescent="0.4">
      <c r="A18" s="17"/>
      <c r="B18" s="18"/>
      <c r="C18" s="19"/>
      <c r="D18" s="23"/>
      <c r="E18" s="21"/>
      <c r="F18" s="6"/>
    </row>
    <row r="19" spans="1:6" ht="26.25" x14ac:dyDescent="0.4">
      <c r="A19" s="17"/>
      <c r="B19" s="18"/>
      <c r="C19" s="19"/>
      <c r="D19" s="23"/>
      <c r="E19" s="21"/>
      <c r="F19" s="6"/>
    </row>
    <row r="20" spans="1:6" ht="26.25" x14ac:dyDescent="0.4">
      <c r="A20" s="17"/>
      <c r="B20" s="18"/>
      <c r="C20" s="19"/>
      <c r="D20" s="23"/>
      <c r="E20" s="21"/>
      <c r="F20" s="6"/>
    </row>
    <row r="21" spans="1:6" ht="26.25" x14ac:dyDescent="0.4">
      <c r="A21" s="17"/>
      <c r="B21" s="18"/>
      <c r="C21" s="19"/>
      <c r="D21" s="23"/>
      <c r="E21" s="21"/>
      <c r="F21" s="8"/>
    </row>
    <row r="22" spans="1:6" ht="26.25" x14ac:dyDescent="0.4">
      <c r="A22" s="17"/>
      <c r="B22" s="18"/>
      <c r="C22" s="19"/>
      <c r="D22" s="23"/>
      <c r="E22" s="21"/>
      <c r="F22" s="6"/>
    </row>
    <row r="23" spans="1:6" ht="26.25" x14ac:dyDescent="0.4">
      <c r="A23" s="17"/>
      <c r="B23" s="18"/>
      <c r="C23" s="19"/>
      <c r="D23" s="23"/>
      <c r="E23" s="21"/>
      <c r="F23" s="6"/>
    </row>
    <row r="24" spans="1:6" ht="26.25" x14ac:dyDescent="0.4">
      <c r="A24" s="17"/>
      <c r="B24" s="18"/>
      <c r="C24" s="19"/>
      <c r="D24" s="23"/>
      <c r="E24" s="21"/>
      <c r="F24" s="6"/>
    </row>
    <row r="25" spans="1:6" ht="26.25" x14ac:dyDescent="0.4">
      <c r="A25" s="17"/>
      <c r="B25" s="18"/>
      <c r="C25" s="19"/>
      <c r="D25" s="23"/>
      <c r="E25" s="21"/>
      <c r="F25" s="6"/>
    </row>
    <row r="26" spans="1:6" ht="26.25" x14ac:dyDescent="0.4">
      <c r="A26" s="17"/>
      <c r="B26" s="18"/>
      <c r="C26" s="19"/>
      <c r="D26" s="23"/>
      <c r="E26" s="21"/>
      <c r="F26" s="6"/>
    </row>
    <row r="27" spans="1:6" ht="26.25" x14ac:dyDescent="0.4">
      <c r="A27" s="17"/>
      <c r="B27" s="18"/>
      <c r="C27" s="19"/>
      <c r="D27" s="23"/>
      <c r="E27" s="21"/>
      <c r="F27" s="6"/>
    </row>
    <row r="28" spans="1:6" ht="26.25" x14ac:dyDescent="0.4">
      <c r="A28" s="17"/>
      <c r="B28" s="18"/>
      <c r="C28" s="19"/>
      <c r="D28" s="23"/>
      <c r="E28" s="21"/>
      <c r="F28" s="6"/>
    </row>
    <row r="29" spans="1:6" ht="26.25" x14ac:dyDescent="0.4">
      <c r="A29" s="17"/>
      <c r="B29" s="18"/>
      <c r="C29" s="19"/>
      <c r="D29" s="23"/>
      <c r="E29" s="21"/>
      <c r="F29" s="6"/>
    </row>
    <row r="30" spans="1:6" ht="26.25" x14ac:dyDescent="0.4">
      <c r="A30" s="17"/>
      <c r="B30" s="18"/>
      <c r="C30" s="19"/>
      <c r="D30" s="23"/>
      <c r="E30" s="21"/>
      <c r="F30" s="6"/>
    </row>
    <row r="31" spans="1:6" ht="26.25" x14ac:dyDescent="0.4">
      <c r="A31" s="17"/>
      <c r="B31" s="18"/>
      <c r="C31" s="19"/>
      <c r="D31" s="23"/>
      <c r="E31" s="21"/>
      <c r="F31" s="6"/>
    </row>
    <row r="32" spans="1:6" ht="26.25" x14ac:dyDescent="0.4">
      <c r="A32" s="17"/>
      <c r="B32" s="18"/>
      <c r="C32" s="19"/>
      <c r="D32" s="23"/>
      <c r="E32" s="21"/>
      <c r="F32" s="6"/>
    </row>
    <row r="33" spans="1:6" ht="26.25" x14ac:dyDescent="0.4">
      <c r="A33" s="17">
        <v>1986</v>
      </c>
      <c r="B33" s="18">
        <v>37771</v>
      </c>
      <c r="C33" s="19">
        <v>14788</v>
      </c>
      <c r="D33" s="23">
        <v>170</v>
      </c>
      <c r="E33" s="21">
        <f t="shared" ref="E33:E48" si="0">D33/(D33+B33)</f>
        <v>4.4806409952294355E-3</v>
      </c>
      <c r="F33" s="6"/>
    </row>
    <row r="34" spans="1:6" ht="26.25" x14ac:dyDescent="0.4">
      <c r="A34" s="17">
        <v>1987</v>
      </c>
      <c r="B34" s="18">
        <v>27870</v>
      </c>
      <c r="C34" s="19">
        <v>10266</v>
      </c>
      <c r="D34" s="23">
        <v>185</v>
      </c>
      <c r="E34" s="21">
        <f t="shared" si="0"/>
        <v>6.5941899839600786E-3</v>
      </c>
      <c r="F34" s="6"/>
    </row>
    <row r="35" spans="1:6" ht="26.25" x14ac:dyDescent="0.4">
      <c r="A35" s="17">
        <v>1988</v>
      </c>
      <c r="B35" s="18">
        <v>64107</v>
      </c>
      <c r="C35" s="19">
        <v>29549</v>
      </c>
      <c r="D35" s="23">
        <v>17981</v>
      </c>
      <c r="E35" s="21">
        <f t="shared" si="0"/>
        <v>0.21904541467693206</v>
      </c>
      <c r="F35" s="6"/>
    </row>
    <row r="36" spans="1:6" ht="26.25" x14ac:dyDescent="0.4">
      <c r="A36" s="17">
        <v>1989</v>
      </c>
      <c r="B36" s="18">
        <v>44541</v>
      </c>
      <c r="C36" s="19">
        <v>20302</v>
      </c>
      <c r="D36" s="23">
        <v>15313</v>
      </c>
      <c r="E36" s="21">
        <f t="shared" si="0"/>
        <v>0.25583920874127042</v>
      </c>
      <c r="F36" s="6"/>
    </row>
    <row r="37" spans="1:6" ht="26.25" x14ac:dyDescent="0.4">
      <c r="A37" s="17">
        <v>1990</v>
      </c>
      <c r="B37" s="18">
        <v>27745</v>
      </c>
      <c r="C37" s="19">
        <v>11239</v>
      </c>
      <c r="D37" s="23">
        <v>14769</v>
      </c>
      <c r="E37" s="21">
        <f t="shared" si="0"/>
        <v>0.34739144752316886</v>
      </c>
      <c r="F37" s="6"/>
    </row>
    <row r="38" spans="1:6" ht="26.25" x14ac:dyDescent="0.4">
      <c r="A38" s="17">
        <v>1991</v>
      </c>
      <c r="B38" s="18">
        <v>38675</v>
      </c>
      <c r="C38" s="19">
        <v>14795</v>
      </c>
      <c r="D38" s="23">
        <v>23085</v>
      </c>
      <c r="E38" s="21">
        <f t="shared" si="0"/>
        <v>0.37378562176165803</v>
      </c>
      <c r="F38" s="6"/>
    </row>
    <row r="39" spans="1:6" ht="26.25" x14ac:dyDescent="0.4">
      <c r="A39" s="17">
        <v>1992</v>
      </c>
      <c r="B39" s="18">
        <v>35927</v>
      </c>
      <c r="C39" s="19">
        <v>17094</v>
      </c>
      <c r="D39" s="23">
        <v>30272</v>
      </c>
      <c r="E39" s="21">
        <f t="shared" si="0"/>
        <v>0.45728787443919094</v>
      </c>
    </row>
    <row r="40" spans="1:6" ht="26.25" x14ac:dyDescent="0.4">
      <c r="A40" s="17">
        <v>1993</v>
      </c>
      <c r="B40" s="18">
        <v>32901</v>
      </c>
      <c r="C40" s="19">
        <v>13013</v>
      </c>
      <c r="D40" s="23">
        <v>32642</v>
      </c>
      <c r="E40" s="21">
        <f t="shared" si="0"/>
        <v>0.49802419785484336</v>
      </c>
    </row>
    <row r="41" spans="1:6" ht="26.25" x14ac:dyDescent="0.4">
      <c r="A41" s="17">
        <v>1994</v>
      </c>
      <c r="B41" s="18">
        <v>24842</v>
      </c>
      <c r="C41" s="19">
        <v>7888</v>
      </c>
      <c r="D41" s="23">
        <v>35105</v>
      </c>
      <c r="E41" s="21">
        <f t="shared" si="0"/>
        <v>0.58560061387559015</v>
      </c>
    </row>
    <row r="42" spans="1:6" ht="26.25" x14ac:dyDescent="0.4">
      <c r="A42" s="17">
        <v>1995</v>
      </c>
      <c r="B42" s="18">
        <v>17238</v>
      </c>
      <c r="C42" s="19">
        <v>4560</v>
      </c>
      <c r="D42" s="23">
        <v>39137</v>
      </c>
      <c r="E42" s="21">
        <f t="shared" si="0"/>
        <v>0.69422616407982263</v>
      </c>
    </row>
    <row r="43" spans="1:6" ht="26.25" x14ac:dyDescent="0.4">
      <c r="A43" s="17">
        <v>1996</v>
      </c>
      <c r="B43" s="22">
        <v>17594</v>
      </c>
      <c r="C43" s="19">
        <v>4693</v>
      </c>
      <c r="D43" s="23">
        <v>39857</v>
      </c>
      <c r="E43" s="21">
        <f t="shared" si="0"/>
        <v>0.69375641851316772</v>
      </c>
    </row>
    <row r="44" spans="1:6" ht="26.25" x14ac:dyDescent="0.4">
      <c r="A44" s="17">
        <v>1997</v>
      </c>
      <c r="B44" s="22">
        <v>15112</v>
      </c>
      <c r="C44" s="19">
        <v>4125</v>
      </c>
      <c r="D44" s="23">
        <v>44575</v>
      </c>
      <c r="E44" s="21">
        <f t="shared" si="0"/>
        <v>0.74681253874378006</v>
      </c>
    </row>
    <row r="45" spans="1:6" ht="26.25" x14ac:dyDescent="0.4">
      <c r="A45" s="17">
        <v>1998</v>
      </c>
      <c r="B45" s="22">
        <v>14506</v>
      </c>
      <c r="C45" s="19">
        <v>2165</v>
      </c>
      <c r="D45" s="23">
        <v>45150</v>
      </c>
      <c r="E45" s="21">
        <f t="shared" si="0"/>
        <v>0.75683921147914712</v>
      </c>
    </row>
    <row r="46" spans="1:6" ht="26.25" x14ac:dyDescent="0.4">
      <c r="A46" s="17">
        <v>1999</v>
      </c>
      <c r="B46" s="22">
        <v>12087</v>
      </c>
      <c r="C46" s="19">
        <v>1871</v>
      </c>
      <c r="D46" s="23">
        <v>40246</v>
      </c>
      <c r="E46" s="21">
        <f t="shared" si="0"/>
        <v>0.76903674545697742</v>
      </c>
    </row>
    <row r="47" spans="1:6" ht="26.25" x14ac:dyDescent="0.4">
      <c r="A47" s="17">
        <v>2000</v>
      </c>
      <c r="B47" s="22">
        <v>14402</v>
      </c>
      <c r="C47" s="19">
        <v>3874</v>
      </c>
      <c r="D47" s="23">
        <v>42712</v>
      </c>
      <c r="E47" s="21">
        <f t="shared" si="0"/>
        <v>0.74783765801729873</v>
      </c>
    </row>
    <row r="48" spans="1:6" ht="26.25" x14ac:dyDescent="0.4">
      <c r="A48" s="17">
        <v>2001</v>
      </c>
      <c r="B48" s="22">
        <v>9503</v>
      </c>
      <c r="C48" s="19">
        <v>961</v>
      </c>
      <c r="D48" s="23">
        <v>34215</v>
      </c>
      <c r="E48" s="21">
        <f t="shared" si="0"/>
        <v>0.78262958049316067</v>
      </c>
    </row>
    <row r="49" spans="1:5" ht="26.25" x14ac:dyDescent="0.4">
      <c r="A49" s="17">
        <v>2002</v>
      </c>
      <c r="B49" s="22">
        <v>5234</v>
      </c>
      <c r="C49" s="19">
        <v>346</v>
      </c>
      <c r="D49" s="23">
        <v>21761</v>
      </c>
      <c r="E49" s="21">
        <f>D49/(D49+B49)</f>
        <v>0.80611224300796447</v>
      </c>
    </row>
    <row r="50" spans="1:5" ht="26.25" x14ac:dyDescent="0.4">
      <c r="A50" s="17">
        <v>2003</v>
      </c>
      <c r="B50" s="22">
        <v>48</v>
      </c>
      <c r="C50" s="19">
        <v>3</v>
      </c>
      <c r="D50" s="23">
        <v>3804</v>
      </c>
      <c r="E50" s="21">
        <f>D50/(D50+B50)</f>
        <v>0.98753894080996885</v>
      </c>
    </row>
    <row r="51" spans="1:5" ht="26.25" x14ac:dyDescent="0.4">
      <c r="A51" s="17">
        <v>2004</v>
      </c>
      <c r="B51" s="22">
        <v>9</v>
      </c>
      <c r="C51" s="19">
        <v>0</v>
      </c>
      <c r="D51" s="23">
        <v>772</v>
      </c>
      <c r="E51" s="21">
        <f>D51/(D51+B51)</f>
        <v>0.98847631241997436</v>
      </c>
    </row>
    <row r="52" spans="1:5" ht="26.25" x14ac:dyDescent="0.4">
      <c r="A52" s="17">
        <v>2005</v>
      </c>
      <c r="B52" s="22">
        <v>0</v>
      </c>
      <c r="C52" s="19">
        <v>0</v>
      </c>
      <c r="D52" s="23">
        <v>0</v>
      </c>
      <c r="E52" s="21">
        <v>0</v>
      </c>
    </row>
    <row r="53" spans="1:5" ht="26.25" x14ac:dyDescent="0.4">
      <c r="A53" s="17">
        <v>2006</v>
      </c>
      <c r="B53" s="22">
        <v>77</v>
      </c>
      <c r="C53" s="19">
        <v>0</v>
      </c>
      <c r="D53" s="23">
        <v>0</v>
      </c>
      <c r="E53" s="21">
        <f t="shared" ref="E53" si="1">D53/(D53+B53)</f>
        <v>0</v>
      </c>
    </row>
    <row r="54" spans="1:5" ht="26.25" x14ac:dyDescent="0.4">
      <c r="A54" s="17">
        <v>2007</v>
      </c>
      <c r="B54" s="22">
        <v>0</v>
      </c>
      <c r="C54" s="19">
        <v>0</v>
      </c>
      <c r="D54" s="23">
        <v>0</v>
      </c>
      <c r="E54" s="21">
        <v>0</v>
      </c>
    </row>
    <row r="55" spans="1:5" ht="26.25" x14ac:dyDescent="0.4">
      <c r="A55" s="17">
        <v>2008</v>
      </c>
      <c r="B55" s="22">
        <v>0</v>
      </c>
      <c r="C55" s="19">
        <v>0</v>
      </c>
      <c r="D55" s="23">
        <v>0</v>
      </c>
      <c r="E55" s="21">
        <v>0</v>
      </c>
    </row>
    <row r="56" spans="1:5" ht="26.25" x14ac:dyDescent="0.4">
      <c r="A56" s="17">
        <v>2009</v>
      </c>
      <c r="B56" s="22">
        <v>0</v>
      </c>
      <c r="C56" s="19">
        <v>0</v>
      </c>
      <c r="D56" s="23">
        <v>0</v>
      </c>
      <c r="E56" s="21">
        <v>0</v>
      </c>
    </row>
    <row r="57" spans="1:5" ht="26.25" x14ac:dyDescent="0.4">
      <c r="A57" s="17">
        <v>2010</v>
      </c>
      <c r="B57" s="22">
        <v>0</v>
      </c>
      <c r="C57" s="19">
        <v>0</v>
      </c>
      <c r="D57" s="23">
        <v>0</v>
      </c>
      <c r="E57" s="21">
        <v>0</v>
      </c>
    </row>
    <row r="58" spans="1:5" ht="26.25" x14ac:dyDescent="0.4">
      <c r="A58" s="17">
        <v>2011</v>
      </c>
      <c r="B58" s="22">
        <v>0</v>
      </c>
      <c r="C58" s="19">
        <v>0</v>
      </c>
      <c r="D58" s="23">
        <v>0</v>
      </c>
      <c r="E58" s="21">
        <v>0</v>
      </c>
    </row>
    <row r="59" spans="1:5" ht="26.25" x14ac:dyDescent="0.4">
      <c r="A59" s="17">
        <v>2012</v>
      </c>
      <c r="B59" s="22">
        <v>0</v>
      </c>
      <c r="C59" s="19">
        <v>0</v>
      </c>
      <c r="D59" s="23">
        <v>0</v>
      </c>
      <c r="E59" s="21">
        <v>0</v>
      </c>
    </row>
    <row r="60" spans="1:5" ht="26.25" x14ac:dyDescent="0.4">
      <c r="A60" s="17"/>
      <c r="B60" s="22"/>
      <c r="C60" s="19"/>
      <c r="D60" s="23"/>
      <c r="E60" s="21"/>
    </row>
    <row r="61" spans="1:5" ht="26.25" x14ac:dyDescent="0.4">
      <c r="A61" s="17"/>
      <c r="B61" s="22"/>
      <c r="C61" s="19"/>
      <c r="D61" s="23"/>
      <c r="E61" s="21"/>
    </row>
    <row r="62" spans="1:5" ht="26.25" x14ac:dyDescent="0.4">
      <c r="A62" s="17"/>
      <c r="B62" s="22"/>
      <c r="C62" s="19"/>
      <c r="D62" s="23"/>
      <c r="E62" s="21"/>
    </row>
    <row r="63" spans="1:5" ht="26.25" x14ac:dyDescent="0.4">
      <c r="A63" s="17"/>
      <c r="B63" s="22"/>
      <c r="C63" s="19"/>
      <c r="D63" s="23"/>
      <c r="E63" s="21"/>
    </row>
  </sheetData>
  <phoneticPr fontId="3" type="noConversion"/>
  <printOptions horizontalCentered="1" verticalCentered="1" gridLinesSet="0"/>
  <pageMargins left="0.25" right="0.18" top="0.26" bottom="0.46" header="0.18" footer="0.24"/>
  <pageSetup paperSize="5" scale="49" orientation="landscape" horizontalDpi="300" verticalDpi="300" r:id="rId1"/>
  <headerFooter alignWithMargins="0">
    <oddFooter>&amp;L&amp;8&amp;D   &amp;T   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F55"/>
  <sheetViews>
    <sheetView showGridLines="0" topLeftCell="A13" zoomScale="55" zoomScaleNormal="55" workbookViewId="0"/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7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>
        <v>1969</v>
      </c>
      <c r="B7" s="18">
        <v>21464</v>
      </c>
      <c r="C7" s="19">
        <v>0</v>
      </c>
      <c r="D7" s="20">
        <v>9947</v>
      </c>
      <c r="E7" s="21">
        <f t="shared" ref="E7:E39" si="0">D7/(D7+B7)</f>
        <v>0.31667250326318808</v>
      </c>
      <c r="F7" s="6"/>
    </row>
    <row r="8" spans="1:6" ht="26.25" x14ac:dyDescent="0.4">
      <c r="A8" s="17">
        <v>1970</v>
      </c>
      <c r="B8" s="18">
        <v>25806</v>
      </c>
      <c r="C8" s="19">
        <v>0</v>
      </c>
      <c r="D8" s="20">
        <v>0</v>
      </c>
      <c r="E8" s="21">
        <f t="shared" si="0"/>
        <v>0</v>
      </c>
      <c r="F8" s="6"/>
    </row>
    <row r="9" spans="1:6" ht="26.25" x14ac:dyDescent="0.4">
      <c r="A9" s="17">
        <v>1971</v>
      </c>
      <c r="B9" s="18">
        <v>24021</v>
      </c>
      <c r="C9" s="19">
        <v>0</v>
      </c>
      <c r="D9" s="20">
        <v>111</v>
      </c>
      <c r="E9" s="21">
        <f t="shared" si="0"/>
        <v>4.5997016409746391E-3</v>
      </c>
      <c r="F9" s="6"/>
    </row>
    <row r="10" spans="1:6" ht="26.25" x14ac:dyDescent="0.4">
      <c r="A10" s="17">
        <v>1972</v>
      </c>
      <c r="B10" s="18">
        <v>23206</v>
      </c>
      <c r="C10" s="19">
        <v>329</v>
      </c>
      <c r="D10" s="20">
        <v>0</v>
      </c>
      <c r="E10" s="21">
        <f t="shared" si="0"/>
        <v>0</v>
      </c>
      <c r="F10" s="6"/>
    </row>
    <row r="11" spans="1:6" ht="26.25" x14ac:dyDescent="0.4">
      <c r="A11" s="17">
        <v>1973</v>
      </c>
      <c r="B11" s="18">
        <v>16739</v>
      </c>
      <c r="C11" s="19">
        <v>192</v>
      </c>
      <c r="D11" s="20">
        <v>0</v>
      </c>
      <c r="E11" s="21">
        <f t="shared" si="0"/>
        <v>0</v>
      </c>
      <c r="F11" s="6"/>
    </row>
    <row r="12" spans="1:6" ht="26.25" x14ac:dyDescent="0.4">
      <c r="A12" s="17">
        <v>1974</v>
      </c>
      <c r="B12" s="18">
        <v>11590</v>
      </c>
      <c r="C12" s="19">
        <v>0</v>
      </c>
      <c r="D12" s="20">
        <v>0</v>
      </c>
      <c r="E12" s="21">
        <f t="shared" si="0"/>
        <v>0</v>
      </c>
      <c r="F12" s="6"/>
    </row>
    <row r="13" spans="1:6" ht="26.25" x14ac:dyDescent="0.4">
      <c r="A13" s="17">
        <v>1975</v>
      </c>
      <c r="B13" s="18">
        <v>9461</v>
      </c>
      <c r="C13" s="19">
        <v>0</v>
      </c>
      <c r="D13" s="20">
        <v>0</v>
      </c>
      <c r="E13" s="21">
        <f t="shared" si="0"/>
        <v>0</v>
      </c>
      <c r="F13" s="6"/>
    </row>
    <row r="14" spans="1:6" ht="26.25" x14ac:dyDescent="0.4">
      <c r="A14" s="17">
        <v>1976</v>
      </c>
      <c r="B14" s="18">
        <v>5879</v>
      </c>
      <c r="C14" s="19">
        <v>0</v>
      </c>
      <c r="D14" s="20">
        <v>0</v>
      </c>
      <c r="E14" s="21">
        <f t="shared" si="0"/>
        <v>0</v>
      </c>
      <c r="F14" s="6"/>
    </row>
    <row r="15" spans="1:6" ht="26.25" x14ac:dyDescent="0.4">
      <c r="A15" s="17">
        <v>1977</v>
      </c>
      <c r="B15" s="18">
        <v>11421</v>
      </c>
      <c r="C15" s="19">
        <v>0</v>
      </c>
      <c r="D15" s="20">
        <v>0</v>
      </c>
      <c r="E15" s="21">
        <f t="shared" si="0"/>
        <v>0</v>
      </c>
      <c r="F15" s="6"/>
    </row>
    <row r="16" spans="1:6" ht="26.25" x14ac:dyDescent="0.4">
      <c r="A16" s="17">
        <v>1978</v>
      </c>
      <c r="B16" s="18">
        <v>15972</v>
      </c>
      <c r="C16" s="19">
        <v>0</v>
      </c>
      <c r="D16" s="20">
        <v>0</v>
      </c>
      <c r="E16" s="21">
        <f t="shared" si="0"/>
        <v>0</v>
      </c>
      <c r="F16" s="6"/>
    </row>
    <row r="17" spans="1:6" ht="26.25" x14ac:dyDescent="0.4">
      <c r="A17" s="17">
        <v>1979</v>
      </c>
      <c r="B17" s="18">
        <v>13880</v>
      </c>
      <c r="C17" s="19">
        <v>0</v>
      </c>
      <c r="D17" s="20">
        <v>0</v>
      </c>
      <c r="E17" s="21">
        <f t="shared" si="0"/>
        <v>0</v>
      </c>
      <c r="F17" s="6"/>
    </row>
    <row r="18" spans="1:6" ht="26.25" x14ac:dyDescent="0.4">
      <c r="A18" s="17">
        <v>1980</v>
      </c>
      <c r="B18" s="18">
        <v>13224</v>
      </c>
      <c r="C18" s="19">
        <v>0</v>
      </c>
      <c r="D18" s="20">
        <v>0</v>
      </c>
      <c r="E18" s="21">
        <f t="shared" si="0"/>
        <v>0</v>
      </c>
      <c r="F18" s="6"/>
    </row>
    <row r="19" spans="1:6" ht="26.25" x14ac:dyDescent="0.4">
      <c r="A19" s="17">
        <v>1981</v>
      </c>
      <c r="B19" s="18">
        <v>13018</v>
      </c>
      <c r="C19" s="19">
        <v>0</v>
      </c>
      <c r="D19" s="20">
        <v>0</v>
      </c>
      <c r="E19" s="21">
        <f t="shared" si="0"/>
        <v>0</v>
      </c>
      <c r="F19" s="6"/>
    </row>
    <row r="20" spans="1:6" ht="26.25" x14ac:dyDescent="0.4">
      <c r="A20" s="17">
        <v>1982</v>
      </c>
      <c r="B20" s="18">
        <v>12396</v>
      </c>
      <c r="C20" s="19">
        <v>0</v>
      </c>
      <c r="D20" s="20">
        <v>0</v>
      </c>
      <c r="E20" s="21">
        <f t="shared" si="0"/>
        <v>0</v>
      </c>
      <c r="F20" s="6"/>
    </row>
    <row r="21" spans="1:6" ht="26.25" x14ac:dyDescent="0.4">
      <c r="A21" s="17">
        <v>1983</v>
      </c>
      <c r="B21" s="18">
        <v>12369</v>
      </c>
      <c r="C21" s="19">
        <v>0</v>
      </c>
      <c r="D21" s="20">
        <v>0</v>
      </c>
      <c r="E21" s="21">
        <f t="shared" si="0"/>
        <v>0</v>
      </c>
      <c r="F21" s="8"/>
    </row>
    <row r="22" spans="1:6" ht="26.25" x14ac:dyDescent="0.4">
      <c r="A22" s="17">
        <v>1984</v>
      </c>
      <c r="B22" s="18">
        <v>11963</v>
      </c>
      <c r="C22" s="19">
        <v>0</v>
      </c>
      <c r="D22" s="20">
        <v>0</v>
      </c>
      <c r="E22" s="21">
        <f t="shared" si="0"/>
        <v>0</v>
      </c>
      <c r="F22" s="6"/>
    </row>
    <row r="23" spans="1:6" ht="26.25" x14ac:dyDescent="0.4">
      <c r="A23" s="17">
        <v>1985</v>
      </c>
      <c r="B23" s="18">
        <v>11710</v>
      </c>
      <c r="C23" s="19">
        <v>0</v>
      </c>
      <c r="D23" s="20">
        <v>0</v>
      </c>
      <c r="E23" s="21">
        <f t="shared" si="0"/>
        <v>0</v>
      </c>
      <c r="F23" s="6"/>
    </row>
    <row r="24" spans="1:6" ht="26.25" x14ac:dyDescent="0.4">
      <c r="A24" s="17">
        <v>1986</v>
      </c>
      <c r="B24" s="18">
        <v>11095</v>
      </c>
      <c r="C24" s="19">
        <v>0</v>
      </c>
      <c r="D24" s="20">
        <v>0</v>
      </c>
      <c r="E24" s="21">
        <f t="shared" si="0"/>
        <v>0</v>
      </c>
      <c r="F24" s="6"/>
    </row>
    <row r="25" spans="1:6" ht="26.25" x14ac:dyDescent="0.4">
      <c r="A25" s="17">
        <v>1987</v>
      </c>
      <c r="B25" s="18">
        <v>10742</v>
      </c>
      <c r="C25" s="19">
        <v>0</v>
      </c>
      <c r="D25" s="20">
        <v>0</v>
      </c>
      <c r="E25" s="21">
        <f t="shared" si="0"/>
        <v>0</v>
      </c>
      <c r="F25" s="6"/>
    </row>
    <row r="26" spans="1:6" ht="26.25" x14ac:dyDescent="0.4">
      <c r="A26" s="17">
        <v>1988</v>
      </c>
      <c r="B26" s="18">
        <v>1790</v>
      </c>
      <c r="C26" s="19">
        <v>0</v>
      </c>
      <c r="D26" s="20">
        <v>0</v>
      </c>
      <c r="E26" s="21">
        <f t="shared" si="0"/>
        <v>0</v>
      </c>
      <c r="F26" s="6"/>
    </row>
    <row r="27" spans="1:6" ht="26.25" x14ac:dyDescent="0.4">
      <c r="A27" s="17">
        <v>1989</v>
      </c>
      <c r="B27" s="18">
        <v>0.01</v>
      </c>
      <c r="C27" s="19">
        <v>0</v>
      </c>
      <c r="D27" s="20">
        <v>0</v>
      </c>
      <c r="E27" s="21">
        <f t="shared" si="0"/>
        <v>0</v>
      </c>
      <c r="F27" s="6"/>
    </row>
    <row r="28" spans="1:6" ht="26.25" x14ac:dyDescent="0.4">
      <c r="A28" s="17">
        <v>1990</v>
      </c>
      <c r="B28" s="18">
        <v>138</v>
      </c>
      <c r="C28" s="19">
        <v>0</v>
      </c>
      <c r="D28" s="20">
        <v>0</v>
      </c>
      <c r="E28" s="21">
        <f t="shared" si="0"/>
        <v>0</v>
      </c>
      <c r="F28" s="6"/>
    </row>
    <row r="29" spans="1:6" ht="26.25" x14ac:dyDescent="0.4">
      <c r="A29" s="17">
        <v>1991</v>
      </c>
      <c r="B29" s="18">
        <v>157</v>
      </c>
      <c r="C29" s="19">
        <v>0</v>
      </c>
      <c r="D29" s="20">
        <v>0</v>
      </c>
      <c r="E29" s="21">
        <f t="shared" si="0"/>
        <v>0</v>
      </c>
      <c r="F29" s="6"/>
    </row>
    <row r="30" spans="1:6" ht="26.25" x14ac:dyDescent="0.4">
      <c r="A30" s="17">
        <v>1992</v>
      </c>
      <c r="B30" s="18">
        <v>200</v>
      </c>
      <c r="C30" s="19">
        <v>0</v>
      </c>
      <c r="D30" s="20">
        <v>0</v>
      </c>
      <c r="E30" s="21">
        <f t="shared" si="0"/>
        <v>0</v>
      </c>
      <c r="F30" s="6"/>
    </row>
    <row r="31" spans="1:6" ht="26.25" x14ac:dyDescent="0.4">
      <c r="A31" s="17">
        <v>1993</v>
      </c>
      <c r="B31" s="18">
        <v>0.01</v>
      </c>
      <c r="C31" s="19">
        <v>0</v>
      </c>
      <c r="D31" s="20">
        <v>0</v>
      </c>
      <c r="E31" s="21">
        <f t="shared" si="0"/>
        <v>0</v>
      </c>
      <c r="F31" s="6"/>
    </row>
    <row r="32" spans="1:6" ht="26.25" x14ac:dyDescent="0.4">
      <c r="A32" s="17">
        <v>1994</v>
      </c>
      <c r="B32" s="18">
        <v>0.01</v>
      </c>
      <c r="C32" s="19">
        <v>0</v>
      </c>
      <c r="D32" s="20">
        <v>0</v>
      </c>
      <c r="E32" s="21">
        <f t="shared" si="0"/>
        <v>0</v>
      </c>
      <c r="F32" s="6"/>
    </row>
    <row r="33" spans="1:6" ht="26.25" x14ac:dyDescent="0.4">
      <c r="A33" s="17">
        <v>1995</v>
      </c>
      <c r="B33" s="18">
        <v>0.01</v>
      </c>
      <c r="C33" s="19">
        <v>0</v>
      </c>
      <c r="D33" s="20">
        <v>0</v>
      </c>
      <c r="E33" s="21">
        <f t="shared" si="0"/>
        <v>0</v>
      </c>
      <c r="F33" s="6"/>
    </row>
    <row r="34" spans="1:6" ht="26.25" x14ac:dyDescent="0.4">
      <c r="A34" s="17">
        <v>1996</v>
      </c>
      <c r="B34" s="22">
        <v>1423</v>
      </c>
      <c r="C34" s="19">
        <v>0</v>
      </c>
      <c r="D34" s="20">
        <v>11</v>
      </c>
      <c r="E34" s="21">
        <f t="shared" si="0"/>
        <v>7.6708507670850768E-3</v>
      </c>
      <c r="F34" s="6"/>
    </row>
    <row r="35" spans="1:6" ht="26.25" x14ac:dyDescent="0.4">
      <c r="A35" s="17">
        <v>1997</v>
      </c>
      <c r="B35" s="22">
        <v>1022</v>
      </c>
      <c r="C35" s="19">
        <v>0</v>
      </c>
      <c r="D35" s="20">
        <v>0</v>
      </c>
      <c r="E35" s="21">
        <f t="shared" si="0"/>
        <v>0</v>
      </c>
      <c r="F35" s="6"/>
    </row>
    <row r="36" spans="1:6" ht="26.25" x14ac:dyDescent="0.4">
      <c r="A36" s="17">
        <v>1998</v>
      </c>
      <c r="B36" s="22">
        <v>822</v>
      </c>
      <c r="C36" s="19">
        <v>0</v>
      </c>
      <c r="D36" s="20">
        <v>0</v>
      </c>
      <c r="E36" s="21">
        <f t="shared" si="0"/>
        <v>0</v>
      </c>
      <c r="F36" s="6"/>
    </row>
    <row r="37" spans="1:6" ht="26.25" x14ac:dyDescent="0.4">
      <c r="A37" s="17">
        <v>1999</v>
      </c>
      <c r="B37" s="22">
        <v>1082</v>
      </c>
      <c r="C37" s="19">
        <v>0</v>
      </c>
      <c r="D37" s="20">
        <v>0</v>
      </c>
      <c r="E37" s="21">
        <f t="shared" si="0"/>
        <v>0</v>
      </c>
      <c r="F37" s="6"/>
    </row>
    <row r="38" spans="1:6" ht="26.25" x14ac:dyDescent="0.4">
      <c r="A38" s="17">
        <v>2000</v>
      </c>
      <c r="B38" s="22">
        <v>501</v>
      </c>
      <c r="C38" s="19">
        <v>0</v>
      </c>
      <c r="D38" s="20">
        <v>0</v>
      </c>
      <c r="E38" s="21">
        <f t="shared" si="0"/>
        <v>0</v>
      </c>
      <c r="F38" s="6"/>
    </row>
    <row r="39" spans="1:6" ht="26.25" x14ac:dyDescent="0.4">
      <c r="A39" s="17">
        <v>2001</v>
      </c>
      <c r="B39" s="22">
        <v>4295</v>
      </c>
      <c r="C39" s="19">
        <v>0</v>
      </c>
      <c r="D39" s="20">
        <v>0</v>
      </c>
      <c r="E39" s="21">
        <f t="shared" si="0"/>
        <v>0</v>
      </c>
    </row>
    <row r="40" spans="1:6" ht="26.25" x14ac:dyDescent="0.4">
      <c r="A40" s="17">
        <v>2002</v>
      </c>
      <c r="B40" s="22">
        <v>2682</v>
      </c>
      <c r="C40" s="19">
        <v>0</v>
      </c>
      <c r="D40" s="20">
        <v>0</v>
      </c>
      <c r="E40" s="21">
        <f>D40/(D40+B40)</f>
        <v>0</v>
      </c>
    </row>
    <row r="41" spans="1:6" ht="26.25" x14ac:dyDescent="0.4">
      <c r="A41" s="17">
        <v>2003</v>
      </c>
      <c r="B41" s="22">
        <v>1221</v>
      </c>
      <c r="C41" s="19">
        <v>0</v>
      </c>
      <c r="D41" s="20">
        <v>0</v>
      </c>
      <c r="E41" s="21">
        <f>D41/(D41+B41)</f>
        <v>0</v>
      </c>
    </row>
    <row r="42" spans="1:6" ht="26.25" x14ac:dyDescent="0.4">
      <c r="A42" s="17">
        <v>2004</v>
      </c>
      <c r="B42" s="22">
        <v>376</v>
      </c>
      <c r="C42" s="19">
        <v>0</v>
      </c>
      <c r="D42" s="20">
        <v>0</v>
      </c>
      <c r="E42" s="21">
        <f>D42/(D42+B42)</f>
        <v>0</v>
      </c>
    </row>
    <row r="43" spans="1:6" ht="26.25" x14ac:dyDescent="0.4">
      <c r="A43" s="17">
        <v>2005</v>
      </c>
      <c r="B43" s="22">
        <v>430</v>
      </c>
      <c r="C43" s="19">
        <v>0</v>
      </c>
      <c r="D43" s="20">
        <v>0</v>
      </c>
      <c r="E43" s="21">
        <f>D43/(D43+B43)</f>
        <v>0</v>
      </c>
    </row>
    <row r="44" spans="1:6" ht="26.25" x14ac:dyDescent="0.4">
      <c r="A44" s="17">
        <v>2006</v>
      </c>
      <c r="B44" s="22">
        <v>458</v>
      </c>
      <c r="C44" s="19">
        <v>0</v>
      </c>
      <c r="D44" s="20">
        <v>0</v>
      </c>
      <c r="E44" s="21">
        <f t="shared" ref="E44:E48" si="1">D44/(D44+B44)</f>
        <v>0</v>
      </c>
    </row>
    <row r="45" spans="1:6" ht="26.25" x14ac:dyDescent="0.4">
      <c r="A45" s="17">
        <v>2007</v>
      </c>
      <c r="B45" s="22">
        <v>1047</v>
      </c>
      <c r="C45" s="19">
        <v>0</v>
      </c>
      <c r="D45" s="20">
        <v>0</v>
      </c>
      <c r="E45" s="21">
        <f t="shared" si="1"/>
        <v>0</v>
      </c>
    </row>
    <row r="46" spans="1:6" ht="26.25" x14ac:dyDescent="0.4">
      <c r="A46" s="17">
        <v>2008</v>
      </c>
      <c r="B46" s="22">
        <v>4089</v>
      </c>
      <c r="C46" s="19">
        <v>0</v>
      </c>
      <c r="D46" s="20">
        <v>0</v>
      </c>
      <c r="E46" s="21">
        <f t="shared" si="1"/>
        <v>0</v>
      </c>
    </row>
    <row r="47" spans="1:6" ht="26.25" x14ac:dyDescent="0.4">
      <c r="A47" s="17">
        <v>2009</v>
      </c>
      <c r="B47" s="22">
        <v>2415</v>
      </c>
      <c r="C47" s="19">
        <v>0</v>
      </c>
      <c r="D47" s="20">
        <v>0</v>
      </c>
      <c r="E47" s="21">
        <f t="shared" si="1"/>
        <v>0</v>
      </c>
    </row>
    <row r="48" spans="1:6" ht="26.25" x14ac:dyDescent="0.4">
      <c r="A48" s="17">
        <v>2010</v>
      </c>
      <c r="B48" s="22">
        <v>1702</v>
      </c>
      <c r="C48" s="19">
        <v>0</v>
      </c>
      <c r="D48" s="20">
        <v>0</v>
      </c>
      <c r="E48" s="21">
        <f t="shared" si="1"/>
        <v>0</v>
      </c>
    </row>
    <row r="49" spans="1:5" ht="26.25" x14ac:dyDescent="0.4">
      <c r="A49" s="17"/>
      <c r="B49" s="22"/>
      <c r="C49" s="19"/>
      <c r="D49" s="20"/>
      <c r="E49" s="21"/>
    </row>
    <row r="50" spans="1:5" ht="26.25" x14ac:dyDescent="0.4">
      <c r="A50" s="17"/>
      <c r="B50" s="22"/>
      <c r="C50" s="19"/>
      <c r="D50" s="20"/>
      <c r="E50" s="21"/>
    </row>
    <row r="51" spans="1:5" ht="26.25" x14ac:dyDescent="0.4">
      <c r="A51" s="17"/>
      <c r="B51" s="22"/>
      <c r="C51" s="19"/>
      <c r="D51" s="20"/>
      <c r="E51" s="21"/>
    </row>
    <row r="52" spans="1:5" ht="26.25" x14ac:dyDescent="0.4">
      <c r="A52" s="17"/>
      <c r="B52" s="22"/>
      <c r="C52" s="19"/>
      <c r="D52" s="20"/>
      <c r="E52" s="21"/>
    </row>
    <row r="53" spans="1:5" ht="26.25" x14ac:dyDescent="0.4">
      <c r="A53" s="17"/>
      <c r="B53" s="22"/>
      <c r="C53" s="19"/>
      <c r="D53" s="20"/>
      <c r="E53" s="21"/>
    </row>
    <row r="54" spans="1:5" ht="26.25" x14ac:dyDescent="0.4">
      <c r="A54" s="17"/>
      <c r="B54" s="22"/>
      <c r="C54" s="19"/>
      <c r="D54" s="20"/>
      <c r="E54" s="21"/>
    </row>
    <row r="55" spans="1:5" ht="26.25" x14ac:dyDescent="0.4">
      <c r="A55" s="17"/>
      <c r="B55" s="22"/>
      <c r="C55" s="19"/>
      <c r="D55" s="20"/>
      <c r="E55" s="21"/>
    </row>
  </sheetData>
  <phoneticPr fontId="3" type="noConversion"/>
  <printOptions horizontalCentered="1" verticalCentered="1" gridLinesSet="0"/>
  <pageMargins left="0.25" right="0.18" top="0.59" bottom="0.46" header="0.47" footer="0.24"/>
  <pageSetup paperSize="5" scale="54" orientation="landscape" horizontalDpi="300" verticalDpi="300" r:id="rId1"/>
  <headerFooter alignWithMargins="0">
    <oddFooter>&amp;L&amp;8&amp;D   &amp;T   &amp;F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F53"/>
  <sheetViews>
    <sheetView showGridLines="0" zoomScale="55" zoomScaleNormal="55" workbookViewId="0">
      <selection activeCell="B19" sqref="B19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/>
      <c r="B7" s="40"/>
      <c r="C7" s="19"/>
      <c r="D7" s="20"/>
      <c r="E7" s="21"/>
      <c r="F7" s="6"/>
    </row>
    <row r="8" spans="1:6" ht="26.25" x14ac:dyDescent="0.4">
      <c r="A8" s="17"/>
      <c r="B8" s="40"/>
      <c r="C8" s="19"/>
      <c r="D8" s="20"/>
      <c r="E8" s="21"/>
      <c r="F8" s="6"/>
    </row>
    <row r="9" spans="1:6" ht="26.25" x14ac:dyDescent="0.4">
      <c r="A9" s="17"/>
      <c r="B9" s="40"/>
      <c r="C9" s="19"/>
      <c r="D9" s="20"/>
      <c r="E9" s="21"/>
      <c r="F9" s="6"/>
    </row>
    <row r="10" spans="1:6" ht="26.25" x14ac:dyDescent="0.4">
      <c r="A10" s="17"/>
      <c r="B10" s="40"/>
      <c r="C10" s="19"/>
      <c r="D10" s="20"/>
      <c r="E10" s="21"/>
      <c r="F10" s="6"/>
    </row>
    <row r="11" spans="1:6" ht="26.25" x14ac:dyDescent="0.4">
      <c r="A11" s="17"/>
      <c r="B11" s="40"/>
      <c r="C11" s="19"/>
      <c r="D11" s="20"/>
      <c r="E11" s="21"/>
      <c r="F11" s="6"/>
    </row>
    <row r="12" spans="1:6" ht="26.25" x14ac:dyDescent="0.4">
      <c r="A12" s="17"/>
      <c r="B12" s="40"/>
      <c r="C12" s="19"/>
      <c r="D12" s="20"/>
      <c r="E12" s="21"/>
      <c r="F12" s="6"/>
    </row>
    <row r="13" spans="1:6" ht="26.25" x14ac:dyDescent="0.4">
      <c r="A13" s="17"/>
      <c r="B13" s="40"/>
      <c r="C13" s="19"/>
      <c r="D13" s="20"/>
      <c r="E13" s="21"/>
      <c r="F13" s="6"/>
    </row>
    <row r="14" spans="1:6" ht="26.25" x14ac:dyDescent="0.4">
      <c r="A14" s="17"/>
      <c r="B14" s="40"/>
      <c r="C14" s="19"/>
      <c r="D14" s="20"/>
      <c r="E14" s="21"/>
      <c r="F14" s="6"/>
    </row>
    <row r="15" spans="1:6" ht="26.25" x14ac:dyDescent="0.4">
      <c r="A15" s="17">
        <v>1978</v>
      </c>
      <c r="B15" s="40">
        <v>343</v>
      </c>
      <c r="C15" s="19">
        <v>26</v>
      </c>
      <c r="D15" s="20">
        <v>1660</v>
      </c>
      <c r="E15" s="21">
        <f t="shared" ref="E15:E33" si="0">D15/(D15+B15)</f>
        <v>0.82875686470294563</v>
      </c>
      <c r="F15" s="6"/>
    </row>
    <row r="16" spans="1:6" ht="26.25" x14ac:dyDescent="0.4">
      <c r="A16" s="17">
        <v>1979</v>
      </c>
      <c r="B16" s="40">
        <v>0</v>
      </c>
      <c r="C16" s="19">
        <v>0</v>
      </c>
      <c r="D16" s="20">
        <v>0</v>
      </c>
      <c r="E16" s="21" t="e">
        <f t="shared" si="0"/>
        <v>#DIV/0!</v>
      </c>
      <c r="F16" s="6"/>
    </row>
    <row r="17" spans="1:6" ht="26.25" x14ac:dyDescent="0.4">
      <c r="A17" s="17">
        <v>1980</v>
      </c>
      <c r="B17" s="40">
        <v>0</v>
      </c>
      <c r="C17" s="19">
        <v>0</v>
      </c>
      <c r="D17" s="20">
        <v>0</v>
      </c>
      <c r="E17" s="21" t="e">
        <f t="shared" si="0"/>
        <v>#DIV/0!</v>
      </c>
      <c r="F17" s="6"/>
    </row>
    <row r="18" spans="1:6" ht="26.25" x14ac:dyDescent="0.4">
      <c r="A18" s="17">
        <v>1981</v>
      </c>
      <c r="B18" s="40">
        <v>0</v>
      </c>
      <c r="C18" s="19">
        <v>0</v>
      </c>
      <c r="D18" s="20">
        <v>0</v>
      </c>
      <c r="E18" s="21" t="e">
        <f t="shared" si="0"/>
        <v>#DIV/0!</v>
      </c>
      <c r="F18" s="6"/>
    </row>
    <row r="19" spans="1:6" ht="26.25" x14ac:dyDescent="0.4">
      <c r="A19" s="17">
        <v>1982</v>
      </c>
      <c r="B19" s="40">
        <v>0</v>
      </c>
      <c r="C19" s="19">
        <v>0</v>
      </c>
      <c r="D19" s="20">
        <v>0</v>
      </c>
      <c r="E19" s="21" t="e">
        <f t="shared" si="0"/>
        <v>#DIV/0!</v>
      </c>
      <c r="F19" s="6"/>
    </row>
    <row r="20" spans="1:6" ht="26.25" x14ac:dyDescent="0.4">
      <c r="A20" s="17">
        <v>1983</v>
      </c>
      <c r="B20" s="40">
        <v>0</v>
      </c>
      <c r="C20" s="19">
        <v>0</v>
      </c>
      <c r="D20" s="20">
        <v>0</v>
      </c>
      <c r="E20" s="21" t="e">
        <f t="shared" si="0"/>
        <v>#DIV/0!</v>
      </c>
      <c r="F20" s="6"/>
    </row>
    <row r="21" spans="1:6" ht="26.25" x14ac:dyDescent="0.4">
      <c r="A21" s="17">
        <v>1984</v>
      </c>
      <c r="B21" s="40">
        <v>0</v>
      </c>
      <c r="C21" s="19">
        <v>0</v>
      </c>
      <c r="D21" s="20">
        <v>0</v>
      </c>
      <c r="E21" s="21" t="e">
        <f t="shared" si="0"/>
        <v>#DIV/0!</v>
      </c>
      <c r="F21" s="8"/>
    </row>
    <row r="22" spans="1:6" ht="26.25" x14ac:dyDescent="0.4">
      <c r="A22" s="17">
        <v>1985</v>
      </c>
      <c r="B22" s="40">
        <v>0</v>
      </c>
      <c r="C22" s="19">
        <v>0</v>
      </c>
      <c r="D22" s="20">
        <v>0</v>
      </c>
      <c r="E22" s="21" t="e">
        <f t="shared" si="0"/>
        <v>#DIV/0!</v>
      </c>
      <c r="F22" s="6"/>
    </row>
    <row r="23" spans="1:6" ht="26.25" x14ac:dyDescent="0.4">
      <c r="A23" s="17">
        <v>1986</v>
      </c>
      <c r="B23" s="40">
        <v>0</v>
      </c>
      <c r="C23" s="19">
        <v>0</v>
      </c>
      <c r="D23" s="20">
        <v>0</v>
      </c>
      <c r="E23" s="21" t="e">
        <f t="shared" si="0"/>
        <v>#DIV/0!</v>
      </c>
      <c r="F23" s="6"/>
    </row>
    <row r="24" spans="1:6" ht="26.25" x14ac:dyDescent="0.4">
      <c r="A24" s="17">
        <v>1987</v>
      </c>
      <c r="B24" s="40">
        <v>0</v>
      </c>
      <c r="C24" s="19">
        <v>0</v>
      </c>
      <c r="D24" s="20">
        <v>0</v>
      </c>
      <c r="E24" s="21" t="e">
        <f t="shared" si="0"/>
        <v>#DIV/0!</v>
      </c>
      <c r="F24" s="6"/>
    </row>
    <row r="25" spans="1:6" ht="26.25" x14ac:dyDescent="0.4">
      <c r="A25" s="17">
        <v>1988</v>
      </c>
      <c r="B25" s="40">
        <v>0</v>
      </c>
      <c r="C25" s="19">
        <v>0</v>
      </c>
      <c r="D25" s="20">
        <v>0</v>
      </c>
      <c r="E25" s="21" t="e">
        <f t="shared" si="0"/>
        <v>#DIV/0!</v>
      </c>
      <c r="F25" s="6"/>
    </row>
    <row r="26" spans="1:6" ht="26.25" x14ac:dyDescent="0.4">
      <c r="A26" s="17">
        <v>1989</v>
      </c>
      <c r="B26" s="40">
        <v>0</v>
      </c>
      <c r="C26" s="19">
        <v>0</v>
      </c>
      <c r="D26" s="20">
        <v>0</v>
      </c>
      <c r="E26" s="21" t="e">
        <f t="shared" si="0"/>
        <v>#DIV/0!</v>
      </c>
      <c r="F26" s="6"/>
    </row>
    <row r="27" spans="1:6" ht="26.25" x14ac:dyDescent="0.4">
      <c r="A27" s="17">
        <v>1990</v>
      </c>
      <c r="B27" s="40">
        <v>0</v>
      </c>
      <c r="C27" s="19">
        <v>0</v>
      </c>
      <c r="D27" s="20">
        <v>0</v>
      </c>
      <c r="E27" s="21" t="e">
        <f t="shared" si="0"/>
        <v>#DIV/0!</v>
      </c>
      <c r="F27" s="6"/>
    </row>
    <row r="28" spans="1:6" ht="26.25" x14ac:dyDescent="0.4">
      <c r="A28" s="17">
        <v>1991</v>
      </c>
      <c r="B28" s="40">
        <v>0</v>
      </c>
      <c r="C28" s="19">
        <v>0</v>
      </c>
      <c r="D28" s="20">
        <v>0</v>
      </c>
      <c r="E28" s="21" t="e">
        <f t="shared" si="0"/>
        <v>#DIV/0!</v>
      </c>
      <c r="F28" s="6"/>
    </row>
    <row r="29" spans="1:6" ht="26.25" x14ac:dyDescent="0.4">
      <c r="A29" s="17">
        <v>1992</v>
      </c>
      <c r="B29" s="40">
        <v>0</v>
      </c>
      <c r="C29" s="19">
        <v>0</v>
      </c>
      <c r="D29" s="20">
        <v>0</v>
      </c>
      <c r="E29" s="21" t="e">
        <f t="shared" si="0"/>
        <v>#DIV/0!</v>
      </c>
      <c r="F29" s="6"/>
    </row>
    <row r="30" spans="1:6" ht="26.25" x14ac:dyDescent="0.4">
      <c r="A30" s="17">
        <v>1993</v>
      </c>
      <c r="B30" s="40">
        <v>0</v>
      </c>
      <c r="C30" s="19">
        <v>0</v>
      </c>
      <c r="D30" s="20">
        <v>0</v>
      </c>
      <c r="E30" s="21" t="e">
        <f t="shared" si="0"/>
        <v>#DIV/0!</v>
      </c>
      <c r="F30" s="6"/>
    </row>
    <row r="31" spans="1:6" ht="26.25" x14ac:dyDescent="0.4">
      <c r="A31" s="17">
        <v>1994</v>
      </c>
      <c r="B31" s="40">
        <v>0</v>
      </c>
      <c r="C31" s="19">
        <v>0</v>
      </c>
      <c r="D31" s="20">
        <v>0</v>
      </c>
      <c r="E31" s="21" t="e">
        <f t="shared" si="0"/>
        <v>#DIV/0!</v>
      </c>
      <c r="F31" s="6"/>
    </row>
    <row r="32" spans="1:6" ht="26.25" x14ac:dyDescent="0.4">
      <c r="A32" s="17">
        <v>1995</v>
      </c>
      <c r="B32" s="40">
        <v>0</v>
      </c>
      <c r="C32" s="19">
        <v>0</v>
      </c>
      <c r="D32" s="20">
        <v>0</v>
      </c>
      <c r="E32" s="21" t="e">
        <f t="shared" si="0"/>
        <v>#DIV/0!</v>
      </c>
      <c r="F32" s="6"/>
    </row>
    <row r="33" spans="1:6" ht="26.25" x14ac:dyDescent="0.4">
      <c r="A33" s="17">
        <v>1996</v>
      </c>
      <c r="B33" s="40">
        <v>0</v>
      </c>
      <c r="C33" s="19">
        <v>0</v>
      </c>
      <c r="D33" s="20">
        <v>0</v>
      </c>
      <c r="E33" s="21" t="e">
        <f t="shared" si="0"/>
        <v>#DIV/0!</v>
      </c>
      <c r="F33" s="6"/>
    </row>
    <row r="34" spans="1:6" ht="26.25" x14ac:dyDescent="0.4">
      <c r="A34" s="17"/>
      <c r="B34" s="41"/>
      <c r="C34" s="19"/>
      <c r="D34" s="20"/>
      <c r="E34" s="21"/>
      <c r="F34" s="6"/>
    </row>
    <row r="35" spans="1:6" ht="26.25" x14ac:dyDescent="0.4">
      <c r="A35" s="17"/>
      <c r="B35" s="41"/>
      <c r="C35" s="19"/>
      <c r="D35" s="20"/>
      <c r="E35" s="21"/>
      <c r="F35" s="6"/>
    </row>
    <row r="36" spans="1:6" ht="26.25" x14ac:dyDescent="0.4">
      <c r="A36" s="17"/>
      <c r="B36" s="41"/>
      <c r="C36" s="19"/>
      <c r="D36" s="20"/>
      <c r="E36" s="21"/>
      <c r="F36" s="6"/>
    </row>
    <row r="37" spans="1:6" ht="26.25" x14ac:dyDescent="0.4">
      <c r="A37" s="17"/>
      <c r="B37" s="41"/>
      <c r="C37" s="19"/>
      <c r="D37" s="20"/>
      <c r="E37" s="21"/>
      <c r="F37" s="6"/>
    </row>
    <row r="38" spans="1:6" ht="26.25" x14ac:dyDescent="0.4">
      <c r="A38" s="17"/>
      <c r="B38" s="41"/>
      <c r="C38" s="19"/>
      <c r="D38" s="20"/>
      <c r="E38" s="21"/>
      <c r="F38" s="6"/>
    </row>
    <row r="39" spans="1:6" ht="26.25" x14ac:dyDescent="0.4">
      <c r="A39" s="17"/>
      <c r="B39" s="41"/>
      <c r="C39" s="19"/>
      <c r="D39" s="20"/>
      <c r="E39" s="21"/>
    </row>
    <row r="40" spans="1:6" ht="26.25" x14ac:dyDescent="0.4">
      <c r="A40" s="17"/>
      <c r="B40" s="41"/>
      <c r="C40" s="19"/>
      <c r="D40" s="20"/>
      <c r="E40" s="21"/>
    </row>
    <row r="41" spans="1:6" ht="26.25" x14ac:dyDescent="0.4">
      <c r="A41" s="17"/>
      <c r="B41" s="41"/>
      <c r="C41" s="19"/>
      <c r="D41" s="20"/>
      <c r="E41" s="21"/>
    </row>
    <row r="42" spans="1:6" ht="26.25" x14ac:dyDescent="0.4">
      <c r="A42" s="17"/>
      <c r="B42" s="41"/>
      <c r="C42" s="19"/>
      <c r="D42" s="20"/>
      <c r="E42" s="21"/>
    </row>
    <row r="43" spans="1:6" ht="26.25" x14ac:dyDescent="0.4">
      <c r="A43" s="17"/>
      <c r="B43" s="41"/>
      <c r="C43" s="19"/>
      <c r="D43" s="20"/>
      <c r="E43" s="21"/>
    </row>
    <row r="44" spans="1:6" ht="26.25" x14ac:dyDescent="0.4">
      <c r="A44" s="17"/>
      <c r="B44" s="41"/>
      <c r="C44" s="19"/>
      <c r="D44" s="20"/>
      <c r="E44" s="21"/>
    </row>
    <row r="45" spans="1:6" ht="26.25" x14ac:dyDescent="0.4">
      <c r="A45" s="17"/>
      <c r="B45" s="41"/>
      <c r="C45" s="19"/>
      <c r="D45" s="20"/>
      <c r="E45" s="21"/>
    </row>
    <row r="46" spans="1:6" ht="26.25" x14ac:dyDescent="0.4">
      <c r="A46" s="17"/>
      <c r="B46" s="41"/>
      <c r="C46" s="19"/>
      <c r="D46" s="20"/>
      <c r="E46" s="21"/>
    </row>
    <row r="47" spans="1:6" ht="26.25" x14ac:dyDescent="0.4">
      <c r="A47" s="17"/>
      <c r="B47" s="41"/>
      <c r="C47" s="19"/>
      <c r="D47" s="20"/>
      <c r="E47" s="21"/>
    </row>
    <row r="48" spans="1:6" ht="26.25" x14ac:dyDescent="0.4">
      <c r="A48" s="17"/>
      <c r="B48" s="41"/>
      <c r="C48" s="19"/>
      <c r="D48" s="20"/>
      <c r="E48" s="21"/>
    </row>
    <row r="49" spans="1:5" ht="26.25" x14ac:dyDescent="0.4">
      <c r="A49" s="17"/>
      <c r="B49" s="41"/>
      <c r="C49" s="19"/>
      <c r="D49" s="20"/>
      <c r="E49" s="21"/>
    </row>
    <row r="50" spans="1:5" ht="26.25" x14ac:dyDescent="0.4">
      <c r="A50" s="17"/>
      <c r="B50" s="41"/>
      <c r="C50" s="19"/>
      <c r="D50" s="20"/>
      <c r="E50" s="21"/>
    </row>
    <row r="51" spans="1:5" ht="26.25" x14ac:dyDescent="0.4">
      <c r="A51" s="17"/>
      <c r="B51" s="41"/>
      <c r="C51" s="19"/>
      <c r="D51" s="20"/>
      <c r="E51" s="21"/>
    </row>
    <row r="52" spans="1:5" ht="26.25" x14ac:dyDescent="0.4">
      <c r="A52" s="17"/>
      <c r="B52" s="41"/>
      <c r="C52" s="19"/>
      <c r="D52" s="20"/>
      <c r="E52" s="21"/>
    </row>
    <row r="53" spans="1:5" ht="26.25" x14ac:dyDescent="0.4">
      <c r="A53" s="17"/>
      <c r="B53" s="41"/>
      <c r="C53" s="19"/>
      <c r="D53" s="20"/>
      <c r="E53" s="21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F57"/>
  <sheetViews>
    <sheetView showGridLines="0" topLeftCell="A46" zoomScale="55" zoomScaleNormal="55" workbookViewId="0">
      <selection activeCell="F57" sqref="F57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7" width="9.140625" style="3"/>
    <col min="18" max="18" width="3" style="3" customWidth="1"/>
    <col min="1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>
        <v>1972</v>
      </c>
      <c r="B9" s="18">
        <v>3885</v>
      </c>
      <c r="C9" s="19">
        <v>0</v>
      </c>
      <c r="D9" s="20">
        <v>6008</v>
      </c>
      <c r="E9" s="21">
        <f t="shared" ref="E9:E38" si="0">D9/(D9+B9)</f>
        <v>0.60729808955827358</v>
      </c>
      <c r="F9" s="6"/>
    </row>
    <row r="10" spans="1:6" ht="26.25" x14ac:dyDescent="0.4">
      <c r="A10" s="17">
        <v>1973</v>
      </c>
      <c r="B10" s="18">
        <v>105732</v>
      </c>
      <c r="C10" s="19">
        <v>5162</v>
      </c>
      <c r="D10" s="20">
        <v>138075</v>
      </c>
      <c r="E10" s="21">
        <f t="shared" si="0"/>
        <v>0.56632910457862162</v>
      </c>
      <c r="F10" s="6"/>
    </row>
    <row r="11" spans="1:6" ht="26.25" x14ac:dyDescent="0.4">
      <c r="A11" s="17">
        <v>1974</v>
      </c>
      <c r="B11" s="18">
        <v>170485</v>
      </c>
      <c r="C11" s="19">
        <v>12772</v>
      </c>
      <c r="D11" s="20">
        <v>17975</v>
      </c>
      <c r="E11" s="21">
        <f t="shared" si="0"/>
        <v>9.5378329619017294E-2</v>
      </c>
      <c r="F11" s="6"/>
    </row>
    <row r="12" spans="1:6" ht="26.25" x14ac:dyDescent="0.4">
      <c r="A12" s="17">
        <v>1975</v>
      </c>
      <c r="B12" s="18">
        <v>330006</v>
      </c>
      <c r="C12" s="19">
        <v>24900</v>
      </c>
      <c r="D12" s="20">
        <v>95626</v>
      </c>
      <c r="E12" s="21">
        <f t="shared" si="0"/>
        <v>0.22466825802571236</v>
      </c>
      <c r="F12" s="6"/>
    </row>
    <row r="13" spans="1:6" ht="26.25" x14ac:dyDescent="0.4">
      <c r="A13" s="17">
        <v>1976</v>
      </c>
      <c r="B13" s="18">
        <v>571642</v>
      </c>
      <c r="C13" s="19">
        <v>41866</v>
      </c>
      <c r="D13" s="20">
        <v>387409</v>
      </c>
      <c r="E13" s="21">
        <f t="shared" si="0"/>
        <v>0.40395036343218454</v>
      </c>
      <c r="F13" s="6"/>
    </row>
    <row r="14" spans="1:6" ht="26.25" x14ac:dyDescent="0.4">
      <c r="A14" s="17">
        <v>1977</v>
      </c>
      <c r="B14" s="18">
        <v>899732</v>
      </c>
      <c r="C14" s="19">
        <v>61088</v>
      </c>
      <c r="D14" s="20">
        <v>789731</v>
      </c>
      <c r="E14" s="21">
        <f t="shared" si="0"/>
        <v>0.46744498103835358</v>
      </c>
      <c r="F14" s="6"/>
    </row>
    <row r="15" spans="1:6" ht="26.25" x14ac:dyDescent="0.4">
      <c r="A15" s="17">
        <v>1978</v>
      </c>
      <c r="B15" s="18">
        <v>914080</v>
      </c>
      <c r="C15" s="19">
        <v>73285</v>
      </c>
      <c r="D15" s="20">
        <v>1328866</v>
      </c>
      <c r="E15" s="21">
        <f t="shared" si="0"/>
        <v>0.59246455331514891</v>
      </c>
      <c r="F15" s="6"/>
    </row>
    <row r="16" spans="1:6" ht="26.25" x14ac:dyDescent="0.4">
      <c r="A16" s="17">
        <v>1979</v>
      </c>
      <c r="B16" s="18">
        <v>1061161</v>
      </c>
      <c r="C16" s="19">
        <v>84912</v>
      </c>
      <c r="D16" s="20">
        <v>2378839</v>
      </c>
      <c r="E16" s="21">
        <f t="shared" si="0"/>
        <v>0.69152296511627909</v>
      </c>
      <c r="F16" s="6"/>
    </row>
    <row r="17" spans="1:6" ht="26.25" x14ac:dyDescent="0.4">
      <c r="A17" s="17">
        <v>1980</v>
      </c>
      <c r="B17" s="18">
        <v>1039907</v>
      </c>
      <c r="C17" s="19">
        <v>82640</v>
      </c>
      <c r="D17" s="20">
        <v>2813411</v>
      </c>
      <c r="E17" s="21">
        <f t="shared" si="0"/>
        <v>0.73012686728684217</v>
      </c>
      <c r="F17" s="6"/>
    </row>
    <row r="18" spans="1:6" ht="26.25" x14ac:dyDescent="0.4">
      <c r="A18" s="17">
        <v>1981</v>
      </c>
      <c r="B18" s="18">
        <v>944245</v>
      </c>
      <c r="C18" s="19">
        <v>75441</v>
      </c>
      <c r="D18" s="20">
        <v>3127308</v>
      </c>
      <c r="E18" s="21">
        <f t="shared" si="0"/>
        <v>0.76808726301733021</v>
      </c>
      <c r="F18" s="6"/>
    </row>
    <row r="19" spans="1:6" ht="26.25" x14ac:dyDescent="0.4">
      <c r="A19" s="17">
        <v>1982</v>
      </c>
      <c r="B19" s="18">
        <v>880931</v>
      </c>
      <c r="C19" s="19">
        <v>70613</v>
      </c>
      <c r="D19" s="20">
        <v>3395484</v>
      </c>
      <c r="E19" s="21">
        <f t="shared" si="0"/>
        <v>0.79400245298924454</v>
      </c>
      <c r="F19" s="6"/>
    </row>
    <row r="20" spans="1:6" ht="26.25" x14ac:dyDescent="0.4">
      <c r="A20" s="17">
        <v>1983</v>
      </c>
      <c r="B20" s="18">
        <v>820101</v>
      </c>
      <c r="C20" s="19">
        <v>65496</v>
      </c>
      <c r="D20" s="20">
        <v>3826386</v>
      </c>
      <c r="E20" s="21">
        <f t="shared" si="0"/>
        <v>0.82350085128829587</v>
      </c>
      <c r="F20" s="6"/>
    </row>
    <row r="21" spans="1:6" ht="26.25" x14ac:dyDescent="0.4">
      <c r="A21" s="17">
        <v>1984</v>
      </c>
      <c r="B21" s="18">
        <v>771792</v>
      </c>
      <c r="C21" s="19">
        <v>61884</v>
      </c>
      <c r="D21" s="20">
        <v>4239224</v>
      </c>
      <c r="E21" s="21">
        <f t="shared" si="0"/>
        <v>0.84598093480443881</v>
      </c>
      <c r="F21" s="8"/>
    </row>
    <row r="22" spans="1:6" ht="26.25" x14ac:dyDescent="0.4">
      <c r="A22" s="17">
        <v>1985</v>
      </c>
      <c r="B22" s="18">
        <v>685248</v>
      </c>
      <c r="C22" s="19">
        <v>58306</v>
      </c>
      <c r="D22" s="20">
        <v>4274921</v>
      </c>
      <c r="E22" s="21">
        <f t="shared" si="0"/>
        <v>0.86184986842182187</v>
      </c>
      <c r="F22" s="6"/>
    </row>
    <row r="23" spans="1:6" ht="26.25" x14ac:dyDescent="0.4">
      <c r="A23" s="17">
        <v>1986</v>
      </c>
      <c r="B23" s="18">
        <v>439550</v>
      </c>
      <c r="C23" s="19">
        <v>38403</v>
      </c>
      <c r="D23" s="20">
        <v>2898415</v>
      </c>
      <c r="E23" s="21">
        <f t="shared" si="0"/>
        <v>0.86831797217765916</v>
      </c>
      <c r="F23" s="6"/>
    </row>
    <row r="24" spans="1:6" ht="26.25" x14ac:dyDescent="0.4">
      <c r="A24" s="17">
        <v>1987</v>
      </c>
      <c r="B24" s="18">
        <v>351562</v>
      </c>
      <c r="C24" s="19">
        <v>29561</v>
      </c>
      <c r="D24" s="20">
        <v>1793278</v>
      </c>
      <c r="E24" s="21">
        <f t="shared" si="0"/>
        <v>0.83608940527032316</v>
      </c>
      <c r="F24" s="6"/>
    </row>
    <row r="25" spans="1:6" ht="26.25" x14ac:dyDescent="0.4">
      <c r="A25" s="17">
        <v>1988</v>
      </c>
      <c r="B25" s="18">
        <v>337823</v>
      </c>
      <c r="C25" s="19">
        <v>27815</v>
      </c>
      <c r="D25" s="20">
        <v>2450255</v>
      </c>
      <c r="E25" s="21">
        <f t="shared" si="0"/>
        <v>0.87883301686681647</v>
      </c>
      <c r="F25" s="6"/>
    </row>
    <row r="26" spans="1:6" ht="26.25" x14ac:dyDescent="0.4">
      <c r="A26" s="17">
        <v>1989</v>
      </c>
      <c r="B26" s="18">
        <v>245024</v>
      </c>
      <c r="C26" s="19">
        <v>19609</v>
      </c>
      <c r="D26" s="20">
        <v>2443173</v>
      </c>
      <c r="E26" s="21">
        <f t="shared" si="0"/>
        <v>0.9088519182187913</v>
      </c>
      <c r="F26" s="6"/>
    </row>
    <row r="27" spans="1:6" ht="26.25" x14ac:dyDescent="0.4">
      <c r="A27" s="17">
        <v>1990</v>
      </c>
      <c r="B27" s="18">
        <v>186987</v>
      </c>
      <c r="C27" s="19">
        <v>144105</v>
      </c>
      <c r="D27" s="20">
        <v>1030339</v>
      </c>
      <c r="E27" s="21">
        <f t="shared" si="0"/>
        <v>0.84639529591908824</v>
      </c>
      <c r="F27" s="6"/>
    </row>
    <row r="28" spans="1:6" ht="26.25" x14ac:dyDescent="0.4">
      <c r="A28" s="17">
        <v>1991</v>
      </c>
      <c r="B28" s="18">
        <v>142821</v>
      </c>
      <c r="C28" s="19">
        <v>11525</v>
      </c>
      <c r="D28" s="20">
        <v>545678</v>
      </c>
      <c r="E28" s="21">
        <f t="shared" si="0"/>
        <v>0.79256179021320294</v>
      </c>
      <c r="F28" s="6"/>
    </row>
    <row r="29" spans="1:6" ht="26.25" x14ac:dyDescent="0.4">
      <c r="A29" s="17">
        <v>1992</v>
      </c>
      <c r="B29" s="18">
        <v>102486</v>
      </c>
      <c r="C29" s="19">
        <v>8206</v>
      </c>
      <c r="D29" s="20">
        <v>201974</v>
      </c>
      <c r="E29" s="21">
        <f t="shared" si="0"/>
        <v>0.6633843526243185</v>
      </c>
      <c r="F29" s="6"/>
    </row>
    <row r="30" spans="1:6" ht="26.25" x14ac:dyDescent="0.4">
      <c r="A30" s="17">
        <v>1993</v>
      </c>
      <c r="B30" s="18">
        <v>97297</v>
      </c>
      <c r="C30" s="19">
        <v>23631</v>
      </c>
      <c r="D30" s="20">
        <v>174035</v>
      </c>
      <c r="E30" s="21">
        <f t="shared" si="0"/>
        <v>0.64140978579747321</v>
      </c>
      <c r="F30" s="6"/>
    </row>
    <row r="31" spans="1:6" ht="26.25" x14ac:dyDescent="0.4">
      <c r="A31" s="17">
        <v>1994</v>
      </c>
      <c r="B31" s="18">
        <v>123877</v>
      </c>
      <c r="C31" s="19">
        <v>24453</v>
      </c>
      <c r="D31" s="20">
        <v>458640</v>
      </c>
      <c r="E31" s="21">
        <f t="shared" si="0"/>
        <v>0.78734182865049429</v>
      </c>
      <c r="F31" s="6"/>
    </row>
    <row r="32" spans="1:6" ht="26.25" x14ac:dyDescent="0.4">
      <c r="A32" s="17">
        <v>1995</v>
      </c>
      <c r="B32" s="18">
        <v>90125</v>
      </c>
      <c r="C32" s="19">
        <v>23099</v>
      </c>
      <c r="D32" s="20">
        <v>275807</v>
      </c>
      <c r="E32" s="21">
        <f t="shared" si="0"/>
        <v>0.75371107200244858</v>
      </c>
      <c r="F32" s="6"/>
    </row>
    <row r="33" spans="1:6" ht="26.25" x14ac:dyDescent="0.4">
      <c r="A33" s="17">
        <v>1996</v>
      </c>
      <c r="B33" s="22">
        <v>95331</v>
      </c>
      <c r="C33" s="19">
        <v>9178</v>
      </c>
      <c r="D33" s="20">
        <v>363962</v>
      </c>
      <c r="E33" s="21">
        <f t="shared" si="0"/>
        <v>0.79243968447156821</v>
      </c>
      <c r="F33" s="6"/>
    </row>
    <row r="34" spans="1:6" ht="26.25" x14ac:dyDescent="0.4">
      <c r="A34" s="17">
        <v>1997</v>
      </c>
      <c r="B34" s="22">
        <v>207417</v>
      </c>
      <c r="C34" s="19">
        <v>17716</v>
      </c>
      <c r="D34" s="20">
        <v>1347953</v>
      </c>
      <c r="E34" s="21">
        <f t="shared" si="0"/>
        <v>0.86664459260497506</v>
      </c>
      <c r="F34" s="6"/>
    </row>
    <row r="35" spans="1:6" ht="26.25" x14ac:dyDescent="0.4">
      <c r="A35" s="17">
        <v>1998</v>
      </c>
      <c r="B35" s="22">
        <v>119536</v>
      </c>
      <c r="C35" s="19">
        <v>12758</v>
      </c>
      <c r="D35" s="20">
        <v>1033866</v>
      </c>
      <c r="E35" s="21">
        <f t="shared" si="0"/>
        <v>0.89636223970480366</v>
      </c>
      <c r="F35" s="6"/>
    </row>
    <row r="36" spans="1:6" ht="26.25" x14ac:dyDescent="0.4">
      <c r="A36" s="17">
        <v>1999</v>
      </c>
      <c r="B36" s="22">
        <v>30120</v>
      </c>
      <c r="C36" s="19">
        <v>3458</v>
      </c>
      <c r="D36" s="20">
        <v>476472</v>
      </c>
      <c r="E36" s="21">
        <f t="shared" si="0"/>
        <v>0.94054386962289183</v>
      </c>
      <c r="F36" s="6"/>
    </row>
    <row r="37" spans="1:6" ht="26.25" x14ac:dyDescent="0.4">
      <c r="A37" s="17">
        <v>2000</v>
      </c>
      <c r="B37" s="22">
        <v>85180</v>
      </c>
      <c r="C37" s="19">
        <v>8290</v>
      </c>
      <c r="D37" s="20">
        <v>1575575</v>
      </c>
      <c r="E37" s="21">
        <f t="shared" si="0"/>
        <v>0.94871007463472934</v>
      </c>
      <c r="F37" s="6"/>
    </row>
    <row r="38" spans="1:6" ht="26.25" x14ac:dyDescent="0.4">
      <c r="A38" s="17">
        <v>2001</v>
      </c>
      <c r="B38" s="22">
        <v>179102</v>
      </c>
      <c r="C38" s="19">
        <v>19313</v>
      </c>
      <c r="D38" s="20">
        <v>2090418</v>
      </c>
      <c r="E38" s="21">
        <f t="shared" si="0"/>
        <v>0.92108375339278792</v>
      </c>
      <c r="F38" s="6"/>
    </row>
    <row r="39" spans="1:6" ht="26.25" x14ac:dyDescent="0.4">
      <c r="A39" s="17">
        <v>2002</v>
      </c>
      <c r="B39" s="22">
        <v>165345</v>
      </c>
      <c r="C39" s="19">
        <v>17617</v>
      </c>
      <c r="D39" s="20">
        <v>1959521</v>
      </c>
      <c r="E39" s="21">
        <f>D39/(D39+B39)</f>
        <v>0.92218568135590673</v>
      </c>
    </row>
    <row r="40" spans="1:6" ht="26.25" x14ac:dyDescent="0.4">
      <c r="A40" s="17">
        <v>2003</v>
      </c>
      <c r="B40" s="22">
        <v>138650</v>
      </c>
      <c r="C40" s="19">
        <v>15183</v>
      </c>
      <c r="D40" s="20">
        <v>2272604</v>
      </c>
      <c r="E40" s="21">
        <f>D40/(D40+B40)</f>
        <v>0.94249879937990777</v>
      </c>
    </row>
    <row r="41" spans="1:6" ht="26.25" x14ac:dyDescent="0.4">
      <c r="A41" s="17">
        <v>2004</v>
      </c>
      <c r="B41" s="22">
        <v>104087</v>
      </c>
      <c r="C41" s="19">
        <v>9851</v>
      </c>
      <c r="D41" s="20">
        <v>2159707</v>
      </c>
      <c r="E41" s="21">
        <f>D41/(D41+B41)</f>
        <v>0.95402099307622512</v>
      </c>
    </row>
    <row r="42" spans="1:6" ht="26.25" x14ac:dyDescent="0.4">
      <c r="A42" s="17">
        <v>2005</v>
      </c>
      <c r="B42" s="22">
        <v>135402</v>
      </c>
      <c r="C42" s="19">
        <v>25960</v>
      </c>
      <c r="D42" s="20">
        <v>2736256</v>
      </c>
      <c r="E42" s="21">
        <f>D42/(D42+B42)</f>
        <v>0.95284884202784592</v>
      </c>
    </row>
    <row r="43" spans="1:6" ht="26.25" x14ac:dyDescent="0.4">
      <c r="A43" s="17">
        <v>2006</v>
      </c>
      <c r="B43" s="22">
        <v>121678</v>
      </c>
      <c r="C43" s="19">
        <v>12519</v>
      </c>
      <c r="D43" s="20">
        <v>2416212</v>
      </c>
      <c r="E43" s="21">
        <f t="shared" ref="E43:E49" si="1">D43/(D43+B43)</f>
        <v>0.95205544763563432</v>
      </c>
    </row>
    <row r="44" spans="1:6" ht="26.25" x14ac:dyDescent="0.4">
      <c r="A44" s="17">
        <v>2007</v>
      </c>
      <c r="B44" s="22">
        <v>90345</v>
      </c>
      <c r="C44" s="19">
        <v>9315</v>
      </c>
      <c r="D44" s="20">
        <v>1747794</v>
      </c>
      <c r="E44" s="21">
        <f t="shared" si="1"/>
        <v>0.95084974531305844</v>
      </c>
    </row>
    <row r="45" spans="1:6" ht="26.25" x14ac:dyDescent="0.4">
      <c r="A45" s="17">
        <v>2008</v>
      </c>
      <c r="B45" s="22">
        <v>81722</v>
      </c>
      <c r="C45" s="19">
        <v>8717</v>
      </c>
      <c r="D45" s="20">
        <v>1940082</v>
      </c>
      <c r="E45" s="21">
        <f t="shared" si="1"/>
        <v>0.95957966251921556</v>
      </c>
    </row>
    <row r="46" spans="1:6" ht="26.25" x14ac:dyDescent="0.4">
      <c r="A46" s="17">
        <v>2009</v>
      </c>
      <c r="B46" s="22">
        <v>59613</v>
      </c>
      <c r="C46" s="19">
        <v>6171</v>
      </c>
      <c r="D46" s="20">
        <v>1216741</v>
      </c>
      <c r="E46" s="21">
        <f t="shared" si="1"/>
        <v>0.95329430549831784</v>
      </c>
    </row>
    <row r="47" spans="1:6" ht="26.25" x14ac:dyDescent="0.4">
      <c r="A47" s="17">
        <v>2010</v>
      </c>
      <c r="B47" s="22">
        <v>76779</v>
      </c>
      <c r="C47" s="19">
        <v>7918</v>
      </c>
      <c r="D47" s="20">
        <v>2004306</v>
      </c>
      <c r="E47" s="21">
        <f t="shared" si="1"/>
        <v>0.96310626428041146</v>
      </c>
    </row>
    <row r="48" spans="1:6" ht="26.25" x14ac:dyDescent="0.4">
      <c r="A48" s="17">
        <v>2011</v>
      </c>
      <c r="B48" s="22">
        <v>64034</v>
      </c>
      <c r="C48" s="19">
        <v>6686</v>
      </c>
      <c r="D48" s="20">
        <v>1939602</v>
      </c>
      <c r="E48" s="21">
        <f t="shared" si="1"/>
        <v>0.96804110127787679</v>
      </c>
    </row>
    <row r="49" spans="1:5" ht="26.25" x14ac:dyDescent="0.4">
      <c r="A49" s="17">
        <v>2012</v>
      </c>
      <c r="B49" s="22">
        <v>60451</v>
      </c>
      <c r="C49" s="19">
        <v>6306</v>
      </c>
      <c r="D49" s="20">
        <v>1961210</v>
      </c>
      <c r="E49" s="21">
        <f t="shared" si="1"/>
        <v>0.97009834982225007</v>
      </c>
    </row>
    <row r="50" spans="1:5" ht="26.25" x14ac:dyDescent="0.4">
      <c r="A50" s="17">
        <v>2013</v>
      </c>
      <c r="B50" s="22">
        <v>70913</v>
      </c>
      <c r="C50" s="19">
        <v>6663</v>
      </c>
      <c r="D50" s="20">
        <v>1601324</v>
      </c>
      <c r="E50" s="21">
        <f t="shared" ref="E50:E52" si="2">D50/(D50+B50)</f>
        <v>0.95759392956859579</v>
      </c>
    </row>
    <row r="51" spans="1:5" ht="26.25" x14ac:dyDescent="0.4">
      <c r="A51" s="17">
        <v>2014</v>
      </c>
      <c r="B51" s="22">
        <v>85754</v>
      </c>
      <c r="C51" s="19">
        <v>7628</v>
      </c>
      <c r="D51" s="20">
        <v>2050717</v>
      </c>
      <c r="E51" s="21">
        <f t="shared" si="2"/>
        <v>0.95986184694292598</v>
      </c>
    </row>
    <row r="52" spans="1:5" ht="26.25" x14ac:dyDescent="0.4">
      <c r="A52" s="17">
        <v>2015</v>
      </c>
      <c r="B52" s="22">
        <v>69590</v>
      </c>
      <c r="C52" s="19">
        <v>6140</v>
      </c>
      <c r="D52" s="20">
        <v>1176633</v>
      </c>
      <c r="E52" s="21">
        <f t="shared" si="2"/>
        <v>0.9441592716552335</v>
      </c>
    </row>
    <row r="53" spans="1:5" ht="26.25" x14ac:dyDescent="0.4">
      <c r="A53" s="17">
        <v>2016</v>
      </c>
      <c r="B53" s="22">
        <v>50853</v>
      </c>
      <c r="C53" s="19">
        <v>3493</v>
      </c>
      <c r="D53" s="20">
        <v>1073549</v>
      </c>
      <c r="E53" s="21">
        <f t="shared" ref="E53" si="3">D53/(D53+B53)</f>
        <v>0.95477329282587542</v>
      </c>
    </row>
    <row r="54" spans="1:5" ht="26.25" x14ac:dyDescent="0.4">
      <c r="A54" s="17">
        <v>2017</v>
      </c>
      <c r="B54" s="22">
        <v>74257</v>
      </c>
      <c r="C54" s="19">
        <v>6363</v>
      </c>
      <c r="D54" s="20">
        <v>1809484</v>
      </c>
      <c r="E54" s="21">
        <f t="shared" ref="E54:E55" si="4">D54/(D54+B54)</f>
        <v>0.96058003727688679</v>
      </c>
    </row>
    <row r="55" spans="1:5" ht="26.25" x14ac:dyDescent="0.4">
      <c r="A55" s="17">
        <v>2018</v>
      </c>
      <c r="B55" s="22">
        <v>93117</v>
      </c>
      <c r="C55" s="19">
        <v>23534</v>
      </c>
      <c r="D55" s="20">
        <v>1941034</v>
      </c>
      <c r="E55" s="21">
        <f t="shared" si="4"/>
        <v>0.95422316239059934</v>
      </c>
    </row>
    <row r="56" spans="1:5" ht="26.25" x14ac:dyDescent="0.4">
      <c r="A56" s="17">
        <v>2019</v>
      </c>
      <c r="B56" s="22">
        <v>86428</v>
      </c>
      <c r="C56" s="19">
        <v>21438</v>
      </c>
      <c r="D56" s="20">
        <v>1936805</v>
      </c>
      <c r="E56" s="21">
        <f t="shared" ref="E56" si="5">D56/(D56+B56)</f>
        <v>0.95728223096400666</v>
      </c>
    </row>
    <row r="57" spans="1:5" ht="26.25" x14ac:dyDescent="0.4">
      <c r="A57" s="17">
        <v>2020</v>
      </c>
      <c r="B57" s="22">
        <v>81851</v>
      </c>
      <c r="C57" s="19">
        <v>24472</v>
      </c>
      <c r="D57" s="20">
        <v>1816018</v>
      </c>
      <c r="E57" s="21">
        <f t="shared" ref="E57" si="6">D57/(D57+B57)</f>
        <v>0.95687215503282896</v>
      </c>
    </row>
  </sheetData>
  <phoneticPr fontId="3" type="noConversion"/>
  <printOptions horizontalCentered="1" verticalCentered="1" gridLinesSet="0"/>
  <pageMargins left="0.25" right="0.18" top="0.6" bottom="0.46" header="0.47" footer="0.24"/>
  <pageSetup paperSize="5" scale="54" orientation="landscape" horizontalDpi="300" verticalDpi="300" r:id="rId1"/>
  <headerFooter alignWithMargins="0">
    <oddFooter>&amp;L&amp;8&amp;D   &amp;T   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F53"/>
  <sheetViews>
    <sheetView showGridLines="0" zoomScale="55" zoomScaleNormal="55" workbookViewId="0">
      <selection activeCell="V17" sqref="V17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/>
      <c r="F4" s="1"/>
    </row>
    <row r="5" spans="1:6" ht="25.5" x14ac:dyDescent="0.35">
      <c r="A5" s="15" t="s">
        <v>7</v>
      </c>
      <c r="B5" s="36"/>
      <c r="C5" s="13"/>
      <c r="D5" s="13"/>
      <c r="E5" s="14"/>
      <c r="F5" s="1"/>
    </row>
    <row r="6" spans="1:6" ht="25.5" x14ac:dyDescent="0.35">
      <c r="A6" s="13"/>
      <c r="B6" s="14" t="s">
        <v>20</v>
      </c>
      <c r="C6" s="15" t="s">
        <v>2</v>
      </c>
      <c r="D6" s="15"/>
      <c r="E6" s="16"/>
      <c r="F6" s="2"/>
    </row>
    <row r="7" spans="1:6" ht="26.25" x14ac:dyDescent="0.4">
      <c r="A7" s="17"/>
      <c r="B7" s="40"/>
      <c r="C7" s="19"/>
      <c r="D7" s="20"/>
      <c r="E7" s="21"/>
      <c r="F7" s="6"/>
    </row>
    <row r="8" spans="1:6" ht="26.25" x14ac:dyDescent="0.4">
      <c r="A8" s="17"/>
      <c r="B8" s="40"/>
      <c r="C8" s="19"/>
      <c r="D8" s="20"/>
      <c r="E8" s="21"/>
      <c r="F8" s="6"/>
    </row>
    <row r="9" spans="1:6" ht="26.25" x14ac:dyDescent="0.4">
      <c r="A9" s="17"/>
      <c r="B9" s="40"/>
      <c r="C9" s="19"/>
      <c r="D9" s="20"/>
      <c r="E9" s="21"/>
      <c r="F9" s="6"/>
    </row>
    <row r="10" spans="1:6" ht="26.25" x14ac:dyDescent="0.4">
      <c r="A10" s="17">
        <v>1973</v>
      </c>
      <c r="B10" s="40">
        <v>1342</v>
      </c>
      <c r="C10" s="40">
        <v>0</v>
      </c>
      <c r="D10" s="20"/>
      <c r="E10" s="21"/>
      <c r="F10" s="6"/>
    </row>
    <row r="11" spans="1:6" ht="26.25" x14ac:dyDescent="0.4">
      <c r="A11" s="17">
        <v>1974</v>
      </c>
      <c r="B11" s="40">
        <v>8005</v>
      </c>
      <c r="C11" s="40">
        <v>0</v>
      </c>
      <c r="D11" s="20"/>
      <c r="E11" s="21"/>
      <c r="F11" s="6"/>
    </row>
    <row r="12" spans="1:6" ht="26.25" x14ac:dyDescent="0.4">
      <c r="A12" s="17">
        <v>1975</v>
      </c>
      <c r="B12" s="40">
        <v>25016</v>
      </c>
      <c r="C12" s="40">
        <v>0</v>
      </c>
      <c r="D12" s="20"/>
      <c r="E12" s="21"/>
      <c r="F12" s="6"/>
    </row>
    <row r="13" spans="1:6" ht="26.25" x14ac:dyDescent="0.4">
      <c r="A13" s="17">
        <v>1976</v>
      </c>
      <c r="B13" s="40">
        <v>24280</v>
      </c>
      <c r="C13" s="40">
        <v>0</v>
      </c>
      <c r="D13" s="20"/>
      <c r="E13" s="21"/>
      <c r="F13" s="6"/>
    </row>
    <row r="14" spans="1:6" ht="26.25" x14ac:dyDescent="0.4">
      <c r="A14" s="17">
        <v>1977</v>
      </c>
      <c r="B14" s="40">
        <v>22290</v>
      </c>
      <c r="C14" s="40">
        <v>0</v>
      </c>
      <c r="D14" s="20"/>
      <c r="E14" s="21"/>
      <c r="F14" s="6"/>
    </row>
    <row r="15" spans="1:6" ht="26.25" x14ac:dyDescent="0.4">
      <c r="A15" s="17">
        <v>1978</v>
      </c>
      <c r="B15" s="40">
        <v>3822</v>
      </c>
      <c r="C15" s="40">
        <v>0</v>
      </c>
      <c r="D15" s="20"/>
      <c r="E15" s="21"/>
      <c r="F15" s="6"/>
    </row>
    <row r="16" spans="1:6" ht="26.25" x14ac:dyDescent="0.4">
      <c r="A16" s="17">
        <v>1979</v>
      </c>
      <c r="B16" s="40">
        <v>0</v>
      </c>
      <c r="C16" s="40">
        <v>0</v>
      </c>
      <c r="D16" s="20"/>
      <c r="E16" s="21"/>
      <c r="F16" s="6"/>
    </row>
    <row r="17" spans="1:6" ht="26.25" x14ac:dyDescent="0.4">
      <c r="A17" s="17"/>
      <c r="B17" s="40"/>
      <c r="C17" s="19"/>
      <c r="D17" s="20"/>
      <c r="E17" s="21"/>
      <c r="F17" s="6"/>
    </row>
    <row r="18" spans="1:6" ht="26.25" x14ac:dyDescent="0.4">
      <c r="A18" s="17"/>
      <c r="B18" s="40"/>
      <c r="C18" s="19"/>
      <c r="D18" s="20"/>
      <c r="E18" s="21"/>
      <c r="F18" s="6"/>
    </row>
    <row r="19" spans="1:6" ht="26.25" x14ac:dyDescent="0.4">
      <c r="A19" s="17"/>
      <c r="B19" s="40"/>
      <c r="C19" s="19"/>
      <c r="D19" s="20"/>
      <c r="E19" s="21"/>
      <c r="F19" s="6"/>
    </row>
    <row r="20" spans="1:6" ht="26.25" x14ac:dyDescent="0.4">
      <c r="A20" s="17"/>
      <c r="B20" s="40"/>
      <c r="C20" s="19"/>
      <c r="D20" s="20"/>
      <c r="E20" s="21"/>
      <c r="F20" s="6"/>
    </row>
    <row r="21" spans="1:6" ht="26.25" x14ac:dyDescent="0.4">
      <c r="A21" s="17"/>
      <c r="B21" s="40"/>
      <c r="C21" s="19"/>
      <c r="D21" s="20"/>
      <c r="E21" s="21"/>
      <c r="F21" s="8"/>
    </row>
    <row r="22" spans="1:6" ht="26.25" x14ac:dyDescent="0.4">
      <c r="A22" s="17"/>
      <c r="B22" s="40"/>
      <c r="C22" s="19"/>
      <c r="D22" s="20"/>
      <c r="E22" s="21"/>
      <c r="F22" s="6"/>
    </row>
    <row r="23" spans="1:6" ht="26.25" x14ac:dyDescent="0.4">
      <c r="A23" s="17"/>
      <c r="B23" s="40"/>
      <c r="C23" s="19"/>
      <c r="D23" s="20"/>
      <c r="E23" s="21"/>
      <c r="F23" s="6"/>
    </row>
    <row r="24" spans="1:6" ht="26.25" x14ac:dyDescent="0.4">
      <c r="A24" s="17"/>
      <c r="B24" s="40"/>
      <c r="C24" s="19"/>
      <c r="D24" s="20"/>
      <c r="E24" s="21"/>
      <c r="F24" s="6"/>
    </row>
    <row r="25" spans="1:6" ht="26.25" x14ac:dyDescent="0.4">
      <c r="A25" s="17"/>
      <c r="B25" s="40"/>
      <c r="C25" s="19"/>
      <c r="D25" s="20"/>
      <c r="E25" s="21"/>
      <c r="F25" s="6"/>
    </row>
    <row r="26" spans="1:6" ht="26.25" x14ac:dyDescent="0.4">
      <c r="A26" s="17"/>
      <c r="B26" s="40"/>
      <c r="C26" s="19"/>
      <c r="D26" s="20"/>
      <c r="E26" s="21"/>
      <c r="F26" s="6"/>
    </row>
    <row r="27" spans="1:6" ht="26.25" x14ac:dyDescent="0.4">
      <c r="A27" s="17"/>
      <c r="B27" s="40"/>
      <c r="C27" s="19"/>
      <c r="D27" s="20"/>
      <c r="E27" s="21"/>
      <c r="F27" s="6"/>
    </row>
    <row r="28" spans="1:6" ht="26.25" x14ac:dyDescent="0.4">
      <c r="A28" s="17"/>
      <c r="B28" s="40"/>
      <c r="C28" s="19"/>
      <c r="D28" s="20"/>
      <c r="E28" s="21"/>
      <c r="F28" s="6"/>
    </row>
    <row r="29" spans="1:6" ht="26.25" x14ac:dyDescent="0.4">
      <c r="A29" s="17"/>
      <c r="B29" s="40"/>
      <c r="C29" s="19"/>
      <c r="D29" s="20"/>
      <c r="E29" s="21"/>
      <c r="F29" s="6"/>
    </row>
    <row r="30" spans="1:6" ht="26.25" x14ac:dyDescent="0.4">
      <c r="A30" s="17"/>
      <c r="B30" s="40"/>
      <c r="C30" s="19"/>
      <c r="D30" s="20"/>
      <c r="E30" s="21"/>
      <c r="F30" s="6"/>
    </row>
    <row r="31" spans="1:6" ht="26.25" x14ac:dyDescent="0.4">
      <c r="A31" s="17"/>
      <c r="B31" s="40"/>
      <c r="C31" s="19"/>
      <c r="D31" s="20"/>
      <c r="E31" s="21"/>
      <c r="F31" s="6"/>
    </row>
    <row r="32" spans="1:6" ht="26.25" x14ac:dyDescent="0.4">
      <c r="A32" s="17"/>
      <c r="B32" s="40"/>
      <c r="C32" s="19"/>
      <c r="D32" s="20"/>
      <c r="E32" s="21"/>
      <c r="F32" s="6"/>
    </row>
    <row r="33" spans="1:6" ht="26.25" x14ac:dyDescent="0.4">
      <c r="A33" s="17"/>
      <c r="B33" s="41"/>
      <c r="C33" s="19"/>
      <c r="D33" s="20"/>
      <c r="E33" s="21"/>
      <c r="F33" s="6"/>
    </row>
    <row r="34" spans="1:6" ht="26.25" x14ac:dyDescent="0.4">
      <c r="A34" s="17"/>
      <c r="B34" s="41"/>
      <c r="C34" s="19"/>
      <c r="D34" s="20"/>
      <c r="E34" s="21"/>
      <c r="F34" s="6"/>
    </row>
    <row r="35" spans="1:6" ht="26.25" x14ac:dyDescent="0.4">
      <c r="A35" s="17"/>
      <c r="B35" s="41"/>
      <c r="C35" s="19"/>
      <c r="D35" s="20"/>
      <c r="E35" s="21"/>
      <c r="F35" s="6"/>
    </row>
    <row r="36" spans="1:6" ht="26.25" x14ac:dyDescent="0.4">
      <c r="A36" s="17"/>
      <c r="B36" s="41"/>
      <c r="C36" s="19"/>
      <c r="D36" s="20"/>
      <c r="E36" s="21"/>
      <c r="F36" s="6"/>
    </row>
    <row r="37" spans="1:6" ht="26.25" x14ac:dyDescent="0.4">
      <c r="A37" s="17"/>
      <c r="B37" s="41"/>
      <c r="C37" s="19"/>
      <c r="D37" s="20"/>
      <c r="E37" s="21"/>
      <c r="F37" s="6"/>
    </row>
    <row r="38" spans="1:6" ht="26.25" x14ac:dyDescent="0.4">
      <c r="A38" s="17"/>
      <c r="B38" s="41"/>
      <c r="C38" s="19"/>
      <c r="D38" s="20"/>
      <c r="E38" s="21"/>
      <c r="F38" s="6"/>
    </row>
    <row r="39" spans="1:6" ht="26.25" x14ac:dyDescent="0.4">
      <c r="A39" s="17"/>
      <c r="B39" s="41"/>
      <c r="C39" s="19"/>
      <c r="D39" s="20"/>
      <c r="E39" s="21"/>
    </row>
    <row r="40" spans="1:6" ht="26.25" x14ac:dyDescent="0.4">
      <c r="A40" s="17"/>
      <c r="B40" s="41"/>
      <c r="C40" s="19"/>
      <c r="D40" s="20"/>
      <c r="E40" s="21"/>
    </row>
    <row r="41" spans="1:6" ht="26.25" x14ac:dyDescent="0.4">
      <c r="A41" s="17"/>
      <c r="B41" s="41"/>
      <c r="C41" s="19"/>
      <c r="D41" s="20"/>
      <c r="E41" s="21"/>
    </row>
    <row r="42" spans="1:6" ht="26.25" x14ac:dyDescent="0.4">
      <c r="A42" s="17"/>
      <c r="B42" s="41"/>
      <c r="C42" s="19"/>
      <c r="D42" s="20"/>
      <c r="E42" s="21"/>
    </row>
    <row r="43" spans="1:6" ht="26.25" x14ac:dyDescent="0.4">
      <c r="A43" s="17"/>
      <c r="B43" s="41"/>
      <c r="C43" s="19"/>
      <c r="D43" s="20"/>
      <c r="E43" s="21"/>
    </row>
    <row r="44" spans="1:6" ht="26.25" x14ac:dyDescent="0.4">
      <c r="A44" s="17"/>
      <c r="B44" s="41"/>
      <c r="C44" s="19"/>
      <c r="D44" s="20"/>
      <c r="E44" s="21"/>
    </row>
    <row r="45" spans="1:6" ht="26.25" x14ac:dyDescent="0.4">
      <c r="A45" s="17"/>
      <c r="B45" s="41"/>
      <c r="C45" s="19"/>
      <c r="D45" s="20"/>
      <c r="E45" s="21"/>
    </row>
    <row r="46" spans="1:6" ht="26.25" x14ac:dyDescent="0.4">
      <c r="A46" s="17"/>
      <c r="B46" s="41"/>
      <c r="C46" s="19"/>
      <c r="D46" s="20"/>
      <c r="E46" s="21"/>
    </row>
    <row r="47" spans="1:6" ht="26.25" x14ac:dyDescent="0.4">
      <c r="A47" s="17"/>
      <c r="B47" s="41"/>
      <c r="C47" s="19"/>
      <c r="D47" s="20"/>
      <c r="E47" s="21"/>
    </row>
    <row r="48" spans="1:6" ht="26.25" x14ac:dyDescent="0.4">
      <c r="A48" s="17"/>
      <c r="B48" s="41"/>
      <c r="C48" s="19"/>
      <c r="D48" s="20"/>
      <c r="E48" s="21"/>
    </row>
    <row r="49" spans="1:5" ht="26.25" x14ac:dyDescent="0.4">
      <c r="A49" s="17"/>
      <c r="B49" s="41"/>
      <c r="C49" s="19"/>
      <c r="D49" s="20"/>
      <c r="E49" s="21"/>
    </row>
    <row r="50" spans="1:5" ht="26.25" x14ac:dyDescent="0.4">
      <c r="A50" s="17"/>
      <c r="B50" s="41"/>
      <c r="C50" s="19"/>
      <c r="D50" s="20"/>
      <c r="E50" s="21"/>
    </row>
    <row r="51" spans="1:5" ht="26.25" x14ac:dyDescent="0.4">
      <c r="A51" s="17"/>
      <c r="B51" s="41"/>
      <c r="C51" s="19"/>
      <c r="D51" s="20"/>
      <c r="E51" s="21"/>
    </row>
    <row r="52" spans="1:5" ht="26.25" x14ac:dyDescent="0.4">
      <c r="A52" s="17"/>
      <c r="B52" s="41"/>
      <c r="C52" s="19"/>
      <c r="D52" s="20"/>
      <c r="E52" s="21"/>
    </row>
    <row r="53" spans="1:5" ht="26.25" x14ac:dyDescent="0.4">
      <c r="A53" s="17"/>
      <c r="B53" s="41"/>
      <c r="C53" s="19"/>
      <c r="D53" s="20"/>
      <c r="E53" s="21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F59"/>
  <sheetViews>
    <sheetView showGridLines="0" zoomScale="55" zoomScaleNormal="55" workbookViewId="0"/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100.140625" style="3" customWidth="1"/>
    <col min="9" max="13" width="9.140625" style="3"/>
    <col min="14" max="14" width="3.7109375" style="3" customWidth="1"/>
    <col min="15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>
        <v>1964</v>
      </c>
      <c r="B7" s="22">
        <v>19222</v>
      </c>
      <c r="C7" s="22">
        <v>0</v>
      </c>
      <c r="D7" s="22">
        <v>0</v>
      </c>
      <c r="E7" s="21">
        <f t="shared" ref="E7:E12" si="0">D7/(D7+B7)</f>
        <v>0</v>
      </c>
      <c r="F7" s="6"/>
    </row>
    <row r="8" spans="1:6" ht="26.25" x14ac:dyDescent="0.4">
      <c r="A8" s="17">
        <v>1965</v>
      </c>
      <c r="B8" s="22">
        <v>686996</v>
      </c>
      <c r="C8" s="22">
        <v>0</v>
      </c>
      <c r="D8" s="22">
        <v>0</v>
      </c>
      <c r="E8" s="21">
        <f t="shared" si="0"/>
        <v>0</v>
      </c>
      <c r="F8" s="6"/>
    </row>
    <row r="9" spans="1:6" ht="26.25" x14ac:dyDescent="0.4">
      <c r="A9" s="17">
        <v>1966</v>
      </c>
      <c r="B9" s="22">
        <v>981556</v>
      </c>
      <c r="C9" s="22">
        <v>0</v>
      </c>
      <c r="D9" s="22">
        <v>0</v>
      </c>
      <c r="E9" s="21">
        <f t="shared" si="0"/>
        <v>0</v>
      </c>
      <c r="F9" s="6"/>
    </row>
    <row r="10" spans="1:6" ht="26.25" x14ac:dyDescent="0.4">
      <c r="A10" s="17">
        <v>1967</v>
      </c>
      <c r="B10" s="22">
        <v>937797</v>
      </c>
      <c r="C10" s="22">
        <v>116945</v>
      </c>
      <c r="D10" s="22">
        <v>950477</v>
      </c>
      <c r="E10" s="21">
        <f t="shared" si="0"/>
        <v>0.50335756357393047</v>
      </c>
      <c r="F10" s="6"/>
    </row>
    <row r="11" spans="1:6" ht="26.25" x14ac:dyDescent="0.4">
      <c r="A11" s="17">
        <v>1968</v>
      </c>
      <c r="B11" s="22">
        <v>839926</v>
      </c>
      <c r="C11" s="22">
        <v>104800</v>
      </c>
      <c r="D11" s="22">
        <v>988253</v>
      </c>
      <c r="E11" s="21">
        <f t="shared" si="0"/>
        <v>0.54056687009313642</v>
      </c>
      <c r="F11" s="6"/>
    </row>
    <row r="12" spans="1:6" ht="26.25" x14ac:dyDescent="0.4">
      <c r="A12" s="17">
        <v>1969</v>
      </c>
      <c r="B12" s="22">
        <v>704622</v>
      </c>
      <c r="C12" s="22">
        <v>88027</v>
      </c>
      <c r="D12" s="22">
        <v>849984</v>
      </c>
      <c r="E12" s="21">
        <f t="shared" si="0"/>
        <v>0.54675203878024403</v>
      </c>
      <c r="F12" s="6"/>
    </row>
    <row r="13" spans="1:6" ht="26.25" x14ac:dyDescent="0.4">
      <c r="A13" s="17">
        <v>1970</v>
      </c>
      <c r="B13" s="22">
        <v>686335</v>
      </c>
      <c r="C13" s="19">
        <v>73553</v>
      </c>
      <c r="D13" s="20">
        <v>979569</v>
      </c>
      <c r="E13" s="21">
        <f t="shared" ref="E13:E36" si="1">D13/(D13+B13)</f>
        <v>0.58801047359271608</v>
      </c>
      <c r="F13" s="6"/>
    </row>
    <row r="14" spans="1:6" ht="26.25" x14ac:dyDescent="0.4">
      <c r="A14" s="17">
        <v>1971</v>
      </c>
      <c r="B14" s="22">
        <v>635465</v>
      </c>
      <c r="C14" s="19">
        <v>20494</v>
      </c>
      <c r="D14" s="20">
        <v>1287543</v>
      </c>
      <c r="E14" s="21">
        <f t="shared" si="1"/>
        <v>0.66954635654141847</v>
      </c>
      <c r="F14" s="6"/>
    </row>
    <row r="15" spans="1:6" ht="26.25" x14ac:dyDescent="0.4">
      <c r="A15" s="17">
        <v>1972</v>
      </c>
      <c r="B15" s="22">
        <v>579407</v>
      </c>
      <c r="C15" s="19">
        <v>37467</v>
      </c>
      <c r="D15" s="20">
        <v>1236958</v>
      </c>
      <c r="E15" s="21">
        <f t="shared" si="1"/>
        <v>0.68100739664109367</v>
      </c>
      <c r="F15" s="6"/>
    </row>
    <row r="16" spans="1:6" ht="26.25" x14ac:dyDescent="0.4">
      <c r="A16" s="17">
        <v>1973</v>
      </c>
      <c r="B16" s="22">
        <v>603336</v>
      </c>
      <c r="C16" s="19">
        <v>45111</v>
      </c>
      <c r="D16" s="20">
        <v>1416426</v>
      </c>
      <c r="E16" s="21">
        <f t="shared" si="1"/>
        <v>0.70128361658452831</v>
      </c>
      <c r="F16" s="6"/>
    </row>
    <row r="17" spans="1:6" ht="26.25" x14ac:dyDescent="0.4">
      <c r="A17" s="17">
        <v>1974</v>
      </c>
      <c r="B17" s="22">
        <v>559960</v>
      </c>
      <c r="C17" s="19">
        <v>43647</v>
      </c>
      <c r="D17" s="20">
        <v>1729030</v>
      </c>
      <c r="E17" s="21">
        <f t="shared" si="1"/>
        <v>0.75536808810872913</v>
      </c>
      <c r="F17" s="6"/>
    </row>
    <row r="18" spans="1:6" ht="26.25" x14ac:dyDescent="0.4">
      <c r="A18" s="17">
        <v>1975</v>
      </c>
      <c r="B18" s="22">
        <v>552263</v>
      </c>
      <c r="C18" s="19">
        <v>43256</v>
      </c>
      <c r="D18" s="20">
        <v>2088520</v>
      </c>
      <c r="E18" s="21">
        <f t="shared" si="1"/>
        <v>0.79087149531029244</v>
      </c>
      <c r="F18" s="6"/>
    </row>
    <row r="19" spans="1:6" ht="26.25" x14ac:dyDescent="0.4">
      <c r="A19" s="17">
        <v>1976</v>
      </c>
      <c r="B19" s="22">
        <v>551772</v>
      </c>
      <c r="C19" s="19">
        <v>43137</v>
      </c>
      <c r="D19" s="20">
        <v>2465795</v>
      </c>
      <c r="E19" s="21">
        <f t="shared" si="1"/>
        <v>0.81714672781084896</v>
      </c>
      <c r="F19" s="6"/>
    </row>
    <row r="20" spans="1:6" ht="26.25" x14ac:dyDescent="0.4">
      <c r="A20" s="17">
        <v>1977</v>
      </c>
      <c r="B20" s="22">
        <v>442786</v>
      </c>
      <c r="C20" s="19">
        <v>34400</v>
      </c>
      <c r="D20" s="20">
        <v>2512251</v>
      </c>
      <c r="E20" s="21">
        <f t="shared" si="1"/>
        <v>0.85015889817961665</v>
      </c>
      <c r="F20" s="6"/>
    </row>
    <row r="21" spans="1:6" ht="26.25" x14ac:dyDescent="0.4">
      <c r="A21" s="17">
        <v>1978</v>
      </c>
      <c r="B21" s="22">
        <v>329276</v>
      </c>
      <c r="C21" s="19">
        <v>25035</v>
      </c>
      <c r="D21" s="20">
        <v>1846123</v>
      </c>
      <c r="E21" s="21">
        <f t="shared" si="1"/>
        <v>0.84863650300473614</v>
      </c>
      <c r="F21" s="8"/>
    </row>
    <row r="22" spans="1:6" ht="26.25" x14ac:dyDescent="0.4">
      <c r="A22" s="17">
        <v>1979</v>
      </c>
      <c r="B22" s="22">
        <v>281924</v>
      </c>
      <c r="C22" s="19">
        <v>21511</v>
      </c>
      <c r="D22" s="20">
        <v>1581958</v>
      </c>
      <c r="E22" s="21">
        <f t="shared" si="1"/>
        <v>0.84874364364267696</v>
      </c>
      <c r="F22" s="6"/>
    </row>
    <row r="23" spans="1:6" ht="26.25" x14ac:dyDescent="0.4">
      <c r="A23" s="17">
        <v>1980</v>
      </c>
      <c r="B23" s="22">
        <v>308075</v>
      </c>
      <c r="C23" s="19">
        <v>18893</v>
      </c>
      <c r="D23" s="20">
        <v>2062709</v>
      </c>
      <c r="E23" s="21">
        <f t="shared" si="1"/>
        <v>0.87005353503313676</v>
      </c>
      <c r="F23" s="6"/>
    </row>
    <row r="24" spans="1:6" ht="26.25" x14ac:dyDescent="0.4">
      <c r="A24" s="17">
        <v>1981</v>
      </c>
      <c r="B24" s="22">
        <v>220598</v>
      </c>
      <c r="C24" s="19">
        <v>21109</v>
      </c>
      <c r="D24" s="20">
        <v>3397753</v>
      </c>
      <c r="E24" s="21">
        <f t="shared" si="1"/>
        <v>0.93903355423506452</v>
      </c>
      <c r="F24" s="6"/>
    </row>
    <row r="25" spans="1:6" ht="26.25" x14ac:dyDescent="0.4">
      <c r="A25" s="17">
        <v>1982</v>
      </c>
      <c r="B25" s="22">
        <v>268251</v>
      </c>
      <c r="C25" s="19">
        <v>19183</v>
      </c>
      <c r="D25" s="20">
        <v>2233031</v>
      </c>
      <c r="E25" s="21">
        <f t="shared" si="1"/>
        <v>0.89275459544345659</v>
      </c>
      <c r="F25" s="6"/>
    </row>
    <row r="26" spans="1:6" ht="26.25" x14ac:dyDescent="0.4">
      <c r="A26" s="17">
        <v>1983</v>
      </c>
      <c r="B26" s="22">
        <v>270831</v>
      </c>
      <c r="C26" s="19">
        <v>19015</v>
      </c>
      <c r="D26" s="20">
        <v>2228910</v>
      </c>
      <c r="E26" s="21">
        <f t="shared" si="1"/>
        <v>0.89165637560051225</v>
      </c>
      <c r="F26" s="6"/>
    </row>
    <row r="27" spans="1:6" ht="26.25" x14ac:dyDescent="0.4">
      <c r="A27" s="17">
        <v>1984</v>
      </c>
      <c r="B27" s="22">
        <v>227939</v>
      </c>
      <c r="C27" s="19">
        <v>16416</v>
      </c>
      <c r="D27" s="20">
        <v>2258956</v>
      </c>
      <c r="E27" s="21">
        <f t="shared" si="1"/>
        <v>0.90834393892785981</v>
      </c>
      <c r="F27" s="6"/>
    </row>
    <row r="28" spans="1:6" ht="26.25" x14ac:dyDescent="0.4">
      <c r="A28" s="17">
        <v>1985</v>
      </c>
      <c r="B28" s="22">
        <v>188532</v>
      </c>
      <c r="C28" s="19">
        <v>12253</v>
      </c>
      <c r="D28" s="20">
        <v>2233681</v>
      </c>
      <c r="E28" s="21">
        <f t="shared" si="1"/>
        <v>0.92216539173061984</v>
      </c>
      <c r="F28" s="6"/>
    </row>
    <row r="29" spans="1:6" ht="26.25" x14ac:dyDescent="0.4">
      <c r="A29" s="17">
        <v>1986</v>
      </c>
      <c r="B29" s="22">
        <v>165685</v>
      </c>
      <c r="C29" s="19">
        <v>10127</v>
      </c>
      <c r="D29" s="20">
        <v>2058374</v>
      </c>
      <c r="E29" s="21">
        <f t="shared" si="1"/>
        <v>0.925503325226534</v>
      </c>
      <c r="F29" s="6"/>
    </row>
    <row r="30" spans="1:6" ht="26.25" x14ac:dyDescent="0.4">
      <c r="A30" s="17">
        <v>1987</v>
      </c>
      <c r="B30" s="22">
        <v>136823</v>
      </c>
      <c r="C30" s="19">
        <v>9439</v>
      </c>
      <c r="D30" s="20">
        <v>1968188</v>
      </c>
      <c r="E30" s="21">
        <f t="shared" si="1"/>
        <v>0.93500128977948338</v>
      </c>
      <c r="F30" s="6"/>
    </row>
    <row r="31" spans="1:6" ht="26.25" x14ac:dyDescent="0.4">
      <c r="A31" s="17">
        <v>1988</v>
      </c>
      <c r="B31" s="22">
        <v>82636</v>
      </c>
      <c r="C31" s="19">
        <v>4513</v>
      </c>
      <c r="D31" s="20">
        <v>1046974</v>
      </c>
      <c r="E31" s="21">
        <f t="shared" si="1"/>
        <v>0.92684554846362899</v>
      </c>
      <c r="F31" s="6"/>
    </row>
    <row r="32" spans="1:6" ht="26.25" x14ac:dyDescent="0.4">
      <c r="A32" s="17">
        <v>1989</v>
      </c>
      <c r="B32" s="22">
        <v>36591</v>
      </c>
      <c r="C32" s="19">
        <v>1308</v>
      </c>
      <c r="D32" s="20">
        <v>404823</v>
      </c>
      <c r="E32" s="21">
        <f t="shared" si="1"/>
        <v>0.91710503065149729</v>
      </c>
      <c r="F32" s="6"/>
    </row>
    <row r="33" spans="1:6" ht="26.25" x14ac:dyDescent="0.4">
      <c r="A33" s="17">
        <v>1990</v>
      </c>
      <c r="B33" s="22">
        <v>28194</v>
      </c>
      <c r="C33" s="19">
        <v>178</v>
      </c>
      <c r="D33" s="20">
        <v>365734</v>
      </c>
      <c r="E33" s="21">
        <f t="shared" si="1"/>
        <v>0.92842854531792607</v>
      </c>
      <c r="F33" s="6"/>
    </row>
    <row r="34" spans="1:6" ht="26.25" x14ac:dyDescent="0.4">
      <c r="A34" s="17">
        <v>1991</v>
      </c>
      <c r="B34" s="22">
        <v>26766</v>
      </c>
      <c r="C34" s="19">
        <v>192</v>
      </c>
      <c r="D34" s="20">
        <v>429482</v>
      </c>
      <c r="E34" s="21">
        <f t="shared" si="1"/>
        <v>0.94133453735687611</v>
      </c>
      <c r="F34" s="6"/>
    </row>
    <row r="35" spans="1:6" ht="26.25" x14ac:dyDescent="0.4">
      <c r="A35" s="17">
        <v>1992</v>
      </c>
      <c r="B35" s="22">
        <v>14605</v>
      </c>
      <c r="C35" s="19">
        <v>128</v>
      </c>
      <c r="D35" s="20">
        <v>238365</v>
      </c>
      <c r="E35" s="21">
        <f t="shared" si="1"/>
        <v>0.94226588132980194</v>
      </c>
      <c r="F35" s="6"/>
    </row>
    <row r="36" spans="1:6" ht="26.25" x14ac:dyDescent="0.4">
      <c r="A36" s="17">
        <v>1993</v>
      </c>
      <c r="B36" s="22">
        <v>0</v>
      </c>
      <c r="C36" s="19">
        <v>0</v>
      </c>
      <c r="D36" s="20">
        <v>7536</v>
      </c>
      <c r="E36" s="21">
        <f t="shared" si="1"/>
        <v>1</v>
      </c>
      <c r="F36" s="6"/>
    </row>
    <row r="37" spans="1:6" ht="26.25" x14ac:dyDescent="0.4">
      <c r="A37" s="17"/>
      <c r="B37" s="22"/>
      <c r="C37" s="19"/>
      <c r="D37" s="20"/>
      <c r="E37" s="21"/>
      <c r="F37" s="6"/>
    </row>
    <row r="38" spans="1:6" ht="26.25" x14ac:dyDescent="0.4">
      <c r="A38" s="17"/>
      <c r="B38" s="22"/>
      <c r="C38" s="19"/>
      <c r="D38" s="20"/>
      <c r="E38" s="21"/>
      <c r="F38" s="6"/>
    </row>
    <row r="39" spans="1:6" ht="26.25" x14ac:dyDescent="0.4">
      <c r="A39" s="17"/>
      <c r="B39" s="22"/>
      <c r="C39" s="19"/>
      <c r="D39" s="20"/>
      <c r="E39" s="21"/>
    </row>
    <row r="40" spans="1:6" ht="26.25" x14ac:dyDescent="0.4">
      <c r="A40" s="17"/>
      <c r="B40" s="22"/>
      <c r="C40" s="19"/>
      <c r="D40" s="20"/>
      <c r="E40" s="21"/>
    </row>
    <row r="41" spans="1:6" ht="26.25" x14ac:dyDescent="0.4">
      <c r="A41" s="17"/>
      <c r="B41" s="22"/>
      <c r="C41" s="19"/>
      <c r="D41" s="20"/>
      <c r="E41" s="21"/>
    </row>
    <row r="42" spans="1:6" ht="26.25" x14ac:dyDescent="0.4">
      <c r="A42" s="17"/>
      <c r="B42" s="22"/>
      <c r="C42" s="19"/>
      <c r="D42" s="20"/>
      <c r="E42" s="21"/>
    </row>
    <row r="43" spans="1:6" ht="26.25" x14ac:dyDescent="0.4">
      <c r="A43" s="17"/>
      <c r="B43" s="22"/>
      <c r="C43" s="19"/>
      <c r="D43" s="20"/>
      <c r="E43" s="21"/>
    </row>
    <row r="44" spans="1:6" ht="26.25" x14ac:dyDescent="0.4">
      <c r="A44" s="17"/>
      <c r="B44" s="22"/>
      <c r="C44" s="19"/>
      <c r="D44" s="20"/>
      <c r="E44" s="21"/>
    </row>
    <row r="45" spans="1:6" ht="26.25" x14ac:dyDescent="0.4">
      <c r="A45" s="17"/>
      <c r="B45" s="22"/>
      <c r="C45" s="19"/>
      <c r="D45" s="20"/>
      <c r="E45" s="21"/>
    </row>
    <row r="46" spans="1:6" ht="26.25" x14ac:dyDescent="0.4">
      <c r="A46" s="17"/>
      <c r="B46" s="22"/>
      <c r="C46" s="19"/>
      <c r="D46" s="20"/>
      <c r="E46" s="21"/>
    </row>
    <row r="47" spans="1:6" ht="26.25" x14ac:dyDescent="0.4">
      <c r="A47" s="17"/>
      <c r="B47" s="22"/>
      <c r="C47" s="19"/>
      <c r="D47" s="20"/>
      <c r="E47" s="21"/>
    </row>
    <row r="48" spans="1:6" ht="26.25" x14ac:dyDescent="0.4">
      <c r="A48" s="17"/>
      <c r="B48" s="22"/>
      <c r="C48" s="19"/>
      <c r="D48" s="20"/>
      <c r="E48" s="21"/>
    </row>
    <row r="49" spans="1:5" ht="26.25" x14ac:dyDescent="0.4">
      <c r="A49" s="17"/>
      <c r="B49" s="22"/>
      <c r="C49" s="19"/>
      <c r="D49" s="20"/>
      <c r="E49" s="21"/>
    </row>
    <row r="50" spans="1:5" ht="26.25" x14ac:dyDescent="0.4">
      <c r="A50" s="17"/>
      <c r="B50" s="22"/>
      <c r="C50" s="19"/>
      <c r="D50" s="20"/>
      <c r="E50" s="21"/>
    </row>
    <row r="51" spans="1:5" ht="26.25" x14ac:dyDescent="0.4">
      <c r="A51" s="17"/>
      <c r="B51" s="22"/>
      <c r="C51" s="19"/>
      <c r="D51" s="20"/>
      <c r="E51" s="21"/>
    </row>
    <row r="52" spans="1:5" ht="26.25" x14ac:dyDescent="0.4">
      <c r="A52" s="17"/>
      <c r="B52" s="22"/>
      <c r="C52" s="19"/>
      <c r="D52" s="20"/>
      <c r="E52" s="21"/>
    </row>
    <row r="53" spans="1:5" ht="26.25" x14ac:dyDescent="0.4">
      <c r="A53" s="17"/>
      <c r="B53" s="22"/>
      <c r="C53" s="19"/>
      <c r="D53" s="20"/>
      <c r="E53" s="21"/>
    </row>
    <row r="54" spans="1:5" ht="26.25" x14ac:dyDescent="0.4">
      <c r="A54" s="17"/>
      <c r="B54" s="22"/>
      <c r="C54" s="19"/>
      <c r="D54" s="20"/>
      <c r="E54" s="21"/>
    </row>
    <row r="55" spans="1:5" ht="26.25" x14ac:dyDescent="0.4">
      <c r="A55" s="17"/>
      <c r="B55" s="22"/>
      <c r="C55" s="19"/>
      <c r="D55" s="20"/>
      <c r="E55" s="21"/>
    </row>
    <row r="56" spans="1:5" ht="26.25" x14ac:dyDescent="0.4">
      <c r="A56" s="17"/>
      <c r="B56" s="22"/>
      <c r="C56" s="19"/>
      <c r="D56" s="20"/>
      <c r="E56" s="21"/>
    </row>
    <row r="57" spans="1:5" ht="26.25" x14ac:dyDescent="0.4">
      <c r="A57" s="17"/>
      <c r="B57" s="22"/>
      <c r="C57" s="19"/>
      <c r="D57" s="20"/>
      <c r="E57" s="21"/>
    </row>
    <row r="58" spans="1:5" ht="26.25" x14ac:dyDescent="0.4">
      <c r="A58" s="17"/>
      <c r="B58" s="22"/>
      <c r="C58" s="19"/>
      <c r="D58" s="20"/>
      <c r="E58" s="21"/>
    </row>
    <row r="59" spans="1:5" ht="26.25" x14ac:dyDescent="0.4">
      <c r="A59" s="17"/>
      <c r="B59" s="22"/>
      <c r="C59" s="19"/>
      <c r="D59" s="20"/>
      <c r="E59" s="21"/>
    </row>
  </sheetData>
  <phoneticPr fontId="3" type="noConversion"/>
  <printOptions horizontalCentered="1" verticalCentered="1" gridLinesSet="0"/>
  <pageMargins left="0.25" right="0.18" top="0.63" bottom="0.46" header="0.47" footer="0.24"/>
  <pageSetup paperSize="5" scale="54" orientation="landscape" horizontalDpi="300" verticalDpi="300" r:id="rId1"/>
  <headerFooter alignWithMargins="0">
    <oddFooter>&amp;L&amp;8&amp;D   &amp;T   &amp;F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BU72"/>
  <sheetViews>
    <sheetView showGridLines="0" zoomScale="55" zoomScaleNormal="55" workbookViewId="0">
      <selection activeCell="D14" sqref="D14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/>
      <c r="B7" s="35"/>
      <c r="C7" s="34"/>
      <c r="D7" s="32"/>
      <c r="E7" s="21"/>
      <c r="F7" s="6"/>
    </row>
    <row r="8" spans="1:6" ht="26.25" x14ac:dyDescent="0.4">
      <c r="A8" s="17"/>
      <c r="B8" s="35"/>
      <c r="C8" s="34"/>
      <c r="D8" s="32"/>
      <c r="E8" s="21"/>
      <c r="F8" s="6"/>
    </row>
    <row r="9" spans="1:6" ht="26.25" x14ac:dyDescent="0.4">
      <c r="A9" s="17"/>
      <c r="B9" s="35"/>
      <c r="C9" s="34"/>
      <c r="D9" s="32"/>
      <c r="E9" s="21"/>
      <c r="F9" s="6"/>
    </row>
    <row r="10" spans="1:6" ht="26.25" x14ac:dyDescent="0.4">
      <c r="A10" s="17"/>
      <c r="B10" s="35"/>
      <c r="C10" s="34"/>
      <c r="D10" s="32"/>
      <c r="E10" s="21"/>
      <c r="F10" s="6"/>
    </row>
    <row r="11" spans="1:6" ht="26.25" x14ac:dyDescent="0.4">
      <c r="A11" s="17"/>
      <c r="B11" s="35"/>
      <c r="C11" s="34"/>
      <c r="D11" s="32"/>
      <c r="E11" s="21"/>
      <c r="F11" s="6"/>
    </row>
    <row r="12" spans="1:6" ht="26.25" x14ac:dyDescent="0.4">
      <c r="A12" s="17"/>
      <c r="B12" s="35"/>
      <c r="C12" s="34"/>
      <c r="D12" s="32"/>
      <c r="E12" s="21"/>
      <c r="F12" s="6"/>
    </row>
    <row r="13" spans="1:6" ht="26.25" x14ac:dyDescent="0.4">
      <c r="A13" s="17"/>
      <c r="B13" s="35"/>
      <c r="C13" s="34"/>
      <c r="D13" s="32"/>
      <c r="E13" s="21"/>
      <c r="F13" s="6"/>
    </row>
    <row r="14" spans="1:6" ht="26.25" x14ac:dyDescent="0.4">
      <c r="A14" s="17">
        <v>1977</v>
      </c>
      <c r="B14" s="35">
        <v>2046</v>
      </c>
      <c r="C14" s="34">
        <v>765</v>
      </c>
      <c r="D14" s="32">
        <v>0</v>
      </c>
      <c r="E14" s="21">
        <f t="shared" ref="E14:E17" si="0">D14/(D14+B14)</f>
        <v>0</v>
      </c>
      <c r="F14" s="6"/>
    </row>
    <row r="15" spans="1:6" ht="26.25" x14ac:dyDescent="0.4">
      <c r="A15" s="17">
        <v>1978</v>
      </c>
      <c r="B15" s="35">
        <v>6595</v>
      </c>
      <c r="C15" s="34">
        <v>5318</v>
      </c>
      <c r="D15" s="32">
        <v>826</v>
      </c>
      <c r="E15" s="21">
        <f t="shared" si="0"/>
        <v>0.11130575394151732</v>
      </c>
      <c r="F15" s="6"/>
    </row>
    <row r="16" spans="1:6" ht="26.25" x14ac:dyDescent="0.4">
      <c r="A16" s="17">
        <v>1979</v>
      </c>
      <c r="B16" s="35">
        <v>3282</v>
      </c>
      <c r="C16" s="34">
        <v>5656</v>
      </c>
      <c r="D16" s="32">
        <v>1415</v>
      </c>
      <c r="E16" s="21">
        <f t="shared" si="0"/>
        <v>0.3012561209282521</v>
      </c>
      <c r="F16" s="6"/>
    </row>
    <row r="17" spans="1:42" ht="26.25" x14ac:dyDescent="0.4">
      <c r="A17" s="17">
        <v>1980</v>
      </c>
      <c r="B17" s="35">
        <v>1456</v>
      </c>
      <c r="C17" s="34">
        <v>1442</v>
      </c>
      <c r="D17" s="32">
        <v>2271</v>
      </c>
      <c r="E17" s="21">
        <f t="shared" si="0"/>
        <v>0.60933726858062787</v>
      </c>
      <c r="F17" s="6"/>
    </row>
    <row r="18" spans="1:42" ht="26.25" x14ac:dyDescent="0.4">
      <c r="A18" s="17"/>
      <c r="B18" s="35"/>
      <c r="C18" s="34"/>
      <c r="D18" s="32"/>
      <c r="E18" s="21"/>
      <c r="F18" s="6"/>
    </row>
    <row r="19" spans="1:42" ht="26.25" x14ac:dyDescent="0.4">
      <c r="A19" s="17"/>
      <c r="B19" s="35"/>
      <c r="C19" s="34"/>
      <c r="D19" s="32"/>
      <c r="E19" s="21"/>
      <c r="F19" s="6"/>
    </row>
    <row r="20" spans="1:42" ht="26.25" x14ac:dyDescent="0.4">
      <c r="A20" s="17"/>
      <c r="B20" s="35"/>
      <c r="C20" s="34"/>
      <c r="D20" s="32"/>
      <c r="E20" s="21"/>
      <c r="F20" s="6"/>
    </row>
    <row r="21" spans="1:42" ht="26.25" x14ac:dyDescent="0.4">
      <c r="A21" s="17"/>
      <c r="B21" s="35"/>
      <c r="C21" s="34"/>
      <c r="D21" s="32"/>
      <c r="E21" s="21"/>
      <c r="F21" s="8"/>
    </row>
    <row r="22" spans="1:42" ht="26.25" x14ac:dyDescent="0.4">
      <c r="A22" s="17"/>
      <c r="B22" s="35"/>
      <c r="C22" s="34"/>
      <c r="D22" s="32"/>
      <c r="E22" s="21"/>
      <c r="F22" s="6"/>
    </row>
    <row r="23" spans="1:42" ht="26.25" x14ac:dyDescent="0.4">
      <c r="A23" s="17"/>
      <c r="B23" s="35"/>
      <c r="C23" s="34"/>
      <c r="D23" s="32"/>
      <c r="E23" s="21"/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/>
      <c r="B24" s="35"/>
      <c r="C24" s="34"/>
      <c r="D24" s="32"/>
      <c r="E24" s="21"/>
      <c r="F24" s="6"/>
    </row>
    <row r="25" spans="1:42" ht="26.25" x14ac:dyDescent="0.4">
      <c r="A25" s="17"/>
      <c r="B25" s="35"/>
      <c r="C25" s="34"/>
      <c r="D25" s="32"/>
      <c r="E25" s="21"/>
      <c r="F25" s="6"/>
    </row>
    <row r="26" spans="1:42" ht="26.25" x14ac:dyDescent="0.4">
      <c r="A26" s="17"/>
      <c r="B26" s="35"/>
      <c r="C26" s="34"/>
      <c r="D26" s="32"/>
      <c r="E26" s="21"/>
      <c r="F26" s="6"/>
    </row>
    <row r="27" spans="1:42" ht="26.25" x14ac:dyDescent="0.4">
      <c r="A27" s="17"/>
      <c r="B27" s="35"/>
      <c r="C27" s="34"/>
      <c r="D27" s="32"/>
      <c r="E27" s="21"/>
      <c r="F27" s="6"/>
    </row>
    <row r="28" spans="1:42" ht="26.25" x14ac:dyDescent="0.4">
      <c r="A28" s="17"/>
      <c r="B28" s="35"/>
      <c r="C28" s="34"/>
      <c r="D28" s="32"/>
      <c r="E28" s="21"/>
      <c r="F28" s="6"/>
    </row>
    <row r="29" spans="1:42" ht="26.25" x14ac:dyDescent="0.4">
      <c r="A29" s="17"/>
      <c r="B29" s="35"/>
      <c r="C29" s="34"/>
      <c r="D29" s="32"/>
      <c r="E29" s="21"/>
      <c r="F29" s="6"/>
    </row>
    <row r="30" spans="1:42" ht="26.25" x14ac:dyDescent="0.4">
      <c r="A30" s="17"/>
      <c r="B30" s="35"/>
      <c r="C30" s="34"/>
      <c r="D30" s="32"/>
      <c r="E30" s="21"/>
      <c r="F30" s="6"/>
    </row>
    <row r="31" spans="1:42" ht="26.25" x14ac:dyDescent="0.4">
      <c r="A31" s="17"/>
      <c r="B31" s="35"/>
      <c r="C31" s="34"/>
      <c r="D31" s="32"/>
      <c r="E31" s="21"/>
      <c r="F31" s="6"/>
    </row>
    <row r="32" spans="1:42" ht="26.25" x14ac:dyDescent="0.4">
      <c r="A32" s="17"/>
      <c r="B32" s="35"/>
      <c r="C32" s="34"/>
      <c r="D32" s="32"/>
      <c r="E32" s="21"/>
      <c r="F32" s="6"/>
    </row>
    <row r="33" spans="1:6" ht="26.25" x14ac:dyDescent="0.4">
      <c r="A33" s="17"/>
      <c r="B33" s="35"/>
      <c r="C33" s="34"/>
      <c r="D33" s="32"/>
      <c r="E33" s="21"/>
      <c r="F33" s="6"/>
    </row>
    <row r="34" spans="1:6" ht="26.25" x14ac:dyDescent="0.4">
      <c r="A34" s="17"/>
      <c r="B34" s="35"/>
      <c r="C34" s="34"/>
      <c r="D34" s="32"/>
      <c r="E34" s="21"/>
      <c r="F34" s="6"/>
    </row>
    <row r="35" spans="1:6" ht="26.25" x14ac:dyDescent="0.4">
      <c r="A35" s="17"/>
      <c r="B35" s="35"/>
      <c r="C35" s="34"/>
      <c r="D35" s="32"/>
      <c r="E35" s="21"/>
      <c r="F35" s="6"/>
    </row>
    <row r="36" spans="1:6" ht="26.25" x14ac:dyDescent="0.4">
      <c r="A36" s="17"/>
      <c r="B36" s="35"/>
      <c r="C36" s="34"/>
      <c r="D36" s="32"/>
      <c r="E36" s="21"/>
      <c r="F36" s="6"/>
    </row>
    <row r="37" spans="1:6" ht="26.25" x14ac:dyDescent="0.4">
      <c r="A37" s="17"/>
      <c r="B37" s="35"/>
      <c r="C37" s="34"/>
      <c r="D37" s="32"/>
      <c r="E37" s="21"/>
      <c r="F37" s="6"/>
    </row>
    <row r="38" spans="1:6" ht="26.25" x14ac:dyDescent="0.4">
      <c r="A38" s="17"/>
      <c r="B38" s="35"/>
      <c r="C38" s="34"/>
      <c r="D38" s="32"/>
      <c r="E38" s="21"/>
      <c r="F38" s="6"/>
    </row>
    <row r="39" spans="1:6" ht="26.25" x14ac:dyDescent="0.4">
      <c r="A39" s="17"/>
      <c r="B39" s="35"/>
      <c r="C39" s="34"/>
      <c r="D39" s="32"/>
      <c r="E39" s="21"/>
    </row>
    <row r="40" spans="1:6" ht="26.25" x14ac:dyDescent="0.4">
      <c r="A40" s="17"/>
      <c r="B40" s="35"/>
      <c r="C40" s="34"/>
      <c r="D40" s="32"/>
      <c r="E40" s="21"/>
    </row>
    <row r="41" spans="1:6" ht="26.25" x14ac:dyDescent="0.4">
      <c r="A41" s="17"/>
      <c r="B41" s="35"/>
      <c r="C41" s="34"/>
      <c r="D41" s="32"/>
      <c r="E41" s="21"/>
    </row>
    <row r="42" spans="1:6" ht="26.25" x14ac:dyDescent="0.4">
      <c r="A42" s="17"/>
      <c r="B42" s="35"/>
      <c r="C42" s="34"/>
      <c r="D42" s="32"/>
      <c r="E42" s="21"/>
    </row>
    <row r="43" spans="1:6" ht="26.25" x14ac:dyDescent="0.4">
      <c r="A43" s="17"/>
      <c r="B43" s="35"/>
      <c r="C43" s="34"/>
      <c r="D43" s="32"/>
      <c r="E43" s="21"/>
    </row>
    <row r="44" spans="1:6" ht="26.25" x14ac:dyDescent="0.4">
      <c r="A44" s="17"/>
      <c r="B44" s="35"/>
      <c r="C44" s="34"/>
      <c r="D44" s="32"/>
      <c r="E44" s="21"/>
    </row>
    <row r="45" spans="1:6" ht="26.25" x14ac:dyDescent="0.4">
      <c r="A45" s="17"/>
      <c r="B45" s="35"/>
      <c r="C45" s="34"/>
      <c r="D45" s="32"/>
      <c r="E45" s="21"/>
    </row>
    <row r="46" spans="1:6" ht="26.25" x14ac:dyDescent="0.4">
      <c r="A46" s="17"/>
      <c r="B46" s="35"/>
      <c r="C46" s="34"/>
      <c r="D46" s="32"/>
      <c r="E46" s="21"/>
    </row>
    <row r="47" spans="1:6" ht="26.25" x14ac:dyDescent="0.4">
      <c r="A47" s="17"/>
      <c r="B47" s="35"/>
      <c r="C47" s="34"/>
      <c r="D47" s="32"/>
      <c r="E47" s="21"/>
    </row>
    <row r="48" spans="1:6" ht="26.25" x14ac:dyDescent="0.4">
      <c r="A48" s="17"/>
      <c r="B48" s="35"/>
      <c r="C48" s="34"/>
      <c r="D48" s="32"/>
      <c r="E48" s="21"/>
    </row>
    <row r="49" spans="1:5" ht="26.25" x14ac:dyDescent="0.4">
      <c r="A49" s="17"/>
      <c r="B49" s="35"/>
      <c r="C49" s="34"/>
      <c r="D49" s="32"/>
      <c r="E49" s="21"/>
    </row>
    <row r="50" spans="1:5" ht="26.25" x14ac:dyDescent="0.4">
      <c r="A50" s="17"/>
      <c r="B50" s="35"/>
      <c r="C50" s="44"/>
      <c r="D50" s="32"/>
      <c r="E50" s="21"/>
    </row>
    <row r="51" spans="1:5" ht="26.25" x14ac:dyDescent="0.4">
      <c r="A51" s="17"/>
      <c r="B51" s="35"/>
      <c r="C51" s="44"/>
      <c r="D51" s="32"/>
      <c r="E51" s="21"/>
    </row>
    <row r="52" spans="1:5" ht="26.25" x14ac:dyDescent="0.4">
      <c r="A52" s="17"/>
      <c r="B52" s="35"/>
      <c r="C52" s="44"/>
      <c r="D52" s="32"/>
      <c r="E52" s="21"/>
    </row>
    <row r="53" spans="1:5" ht="26.25" x14ac:dyDescent="0.4">
      <c r="A53" s="17"/>
      <c r="B53" s="35"/>
      <c r="C53" s="44"/>
      <c r="D53" s="32"/>
      <c r="E53" s="21"/>
    </row>
    <row r="54" spans="1:5" ht="25.5" x14ac:dyDescent="0.35">
      <c r="B54" s="35"/>
    </row>
    <row r="55" spans="1:5" ht="25.5" x14ac:dyDescent="0.35">
      <c r="B55" s="35"/>
    </row>
    <row r="56" spans="1:5" ht="25.5" x14ac:dyDescent="0.35">
      <c r="B56" s="35"/>
    </row>
    <row r="57" spans="1:5" ht="25.5" x14ac:dyDescent="0.35">
      <c r="B57" s="35"/>
    </row>
    <row r="58" spans="1:5" ht="25.5" x14ac:dyDescent="0.35">
      <c r="B58" s="35"/>
    </row>
    <row r="59" spans="1:5" ht="25.5" x14ac:dyDescent="0.35">
      <c r="B59" s="35"/>
    </row>
    <row r="60" spans="1:5" ht="25.5" x14ac:dyDescent="0.35">
      <c r="B60" s="35"/>
    </row>
    <row r="61" spans="1:5" ht="25.5" x14ac:dyDescent="0.35">
      <c r="B61" s="35"/>
    </row>
    <row r="62" spans="1:5" ht="25.5" x14ac:dyDescent="0.35">
      <c r="B62" s="35"/>
    </row>
    <row r="63" spans="1:5" ht="25.5" x14ac:dyDescent="0.35">
      <c r="B63" s="35"/>
    </row>
    <row r="64" spans="1:5" ht="25.5" x14ac:dyDescent="0.35">
      <c r="B64" s="35"/>
    </row>
    <row r="65" spans="2:73" ht="25.5" x14ac:dyDescent="0.35">
      <c r="B65" s="35"/>
    </row>
    <row r="66" spans="2:73" ht="25.5" x14ac:dyDescent="0.35">
      <c r="B66" s="35"/>
    </row>
    <row r="67" spans="2:73" ht="25.5" x14ac:dyDescent="0.35">
      <c r="B67" s="35"/>
    </row>
    <row r="68" spans="2:73" ht="25.5" x14ac:dyDescent="0.35">
      <c r="B68" s="3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2:73" ht="25.5" x14ac:dyDescent="0.35">
      <c r="B69" s="3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2:73" ht="25.5" x14ac:dyDescent="0.35">
      <c r="B70" s="3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2:73" ht="25.5" x14ac:dyDescent="0.35">
      <c r="B71" s="3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2:73" ht="25.5" x14ac:dyDescent="0.35">
      <c r="B72" s="3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F53"/>
  <sheetViews>
    <sheetView showGridLines="0" topLeftCell="A4" zoomScale="55" zoomScaleNormal="55" workbookViewId="0">
      <selection activeCell="AA26" sqref="AA26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/>
      <c r="B7" s="40"/>
      <c r="C7" s="19"/>
      <c r="D7" s="20"/>
      <c r="E7" s="21"/>
      <c r="F7" s="6"/>
    </row>
    <row r="8" spans="1:6" ht="26.25" x14ac:dyDescent="0.4">
      <c r="A8" s="17"/>
      <c r="B8" s="40"/>
      <c r="C8" s="19"/>
      <c r="D8" s="20"/>
      <c r="E8" s="21"/>
      <c r="F8" s="6"/>
    </row>
    <row r="9" spans="1:6" ht="26.25" x14ac:dyDescent="0.4">
      <c r="A9" s="17"/>
      <c r="B9" s="40"/>
      <c r="C9" s="19"/>
      <c r="D9" s="20"/>
      <c r="E9" s="21"/>
      <c r="F9" s="6"/>
    </row>
    <row r="10" spans="1:6" ht="26.25" x14ac:dyDescent="0.4">
      <c r="A10" s="17"/>
      <c r="B10" s="40"/>
      <c r="C10" s="19"/>
      <c r="D10" s="20"/>
      <c r="E10" s="21"/>
      <c r="F10" s="6"/>
    </row>
    <row r="11" spans="1:6" ht="26.25" x14ac:dyDescent="0.4">
      <c r="A11" s="17"/>
      <c r="B11" s="40"/>
      <c r="C11" s="19"/>
      <c r="D11" s="20"/>
      <c r="E11" s="21"/>
      <c r="F11" s="6"/>
    </row>
    <row r="12" spans="1:6" ht="26.25" x14ac:dyDescent="0.4">
      <c r="A12" s="17"/>
      <c r="B12" s="40"/>
      <c r="C12" s="19"/>
      <c r="D12" s="20"/>
      <c r="E12" s="21"/>
      <c r="F12" s="6"/>
    </row>
    <row r="13" spans="1:6" ht="26.25" x14ac:dyDescent="0.4">
      <c r="A13" s="17"/>
      <c r="B13" s="40"/>
      <c r="C13" s="19"/>
      <c r="D13" s="20"/>
      <c r="E13" s="21"/>
      <c r="F13" s="6"/>
    </row>
    <row r="14" spans="1:6" ht="26.25" x14ac:dyDescent="0.4">
      <c r="A14" s="17"/>
      <c r="B14" s="40"/>
      <c r="C14" s="19"/>
      <c r="D14" s="20"/>
      <c r="E14" s="21"/>
      <c r="F14" s="6"/>
    </row>
    <row r="15" spans="1:6" ht="26.25" x14ac:dyDescent="0.4">
      <c r="A15" s="17"/>
      <c r="B15" s="40"/>
      <c r="C15" s="19"/>
      <c r="D15" s="20"/>
      <c r="E15" s="21"/>
      <c r="F15" s="6"/>
    </row>
    <row r="16" spans="1:6" ht="26.25" x14ac:dyDescent="0.4">
      <c r="A16" s="17"/>
      <c r="B16" s="40"/>
      <c r="C16" s="19"/>
      <c r="D16" s="20"/>
      <c r="E16" s="21"/>
      <c r="F16" s="6"/>
    </row>
    <row r="17" spans="1:6" ht="26.25" x14ac:dyDescent="0.4">
      <c r="A17" s="17"/>
      <c r="B17" s="40"/>
      <c r="C17" s="19"/>
      <c r="D17" s="20"/>
      <c r="E17" s="21"/>
      <c r="F17" s="6"/>
    </row>
    <row r="18" spans="1:6" ht="26.25" x14ac:dyDescent="0.4">
      <c r="A18" s="17"/>
      <c r="B18" s="40"/>
      <c r="C18" s="19"/>
      <c r="D18" s="20"/>
      <c r="E18" s="21"/>
      <c r="F18" s="6"/>
    </row>
    <row r="19" spans="1:6" ht="26.25" x14ac:dyDescent="0.4">
      <c r="A19" s="17">
        <v>1982</v>
      </c>
      <c r="B19" s="40">
        <v>22309</v>
      </c>
      <c r="C19" s="19">
        <v>0</v>
      </c>
      <c r="D19" s="20">
        <v>9710</v>
      </c>
      <c r="E19" s="21">
        <f t="shared" ref="E19:E36" si="0">D19/(D19+B19)</f>
        <v>0.30325744089446893</v>
      </c>
      <c r="F19" s="6"/>
    </row>
    <row r="20" spans="1:6" ht="26.25" x14ac:dyDescent="0.4">
      <c r="A20" s="17">
        <v>1983</v>
      </c>
      <c r="B20" s="40">
        <v>35429</v>
      </c>
      <c r="C20" s="19">
        <v>0</v>
      </c>
      <c r="D20" s="20">
        <v>51536</v>
      </c>
      <c r="E20" s="21">
        <f t="shared" si="0"/>
        <v>0.59260622089346293</v>
      </c>
      <c r="F20" s="6"/>
    </row>
    <row r="21" spans="1:6" ht="26.25" x14ac:dyDescent="0.4">
      <c r="A21" s="17">
        <v>1984</v>
      </c>
      <c r="B21" s="40">
        <v>67123</v>
      </c>
      <c r="C21" s="19">
        <v>0</v>
      </c>
      <c r="D21" s="20">
        <v>144322</v>
      </c>
      <c r="E21" s="21">
        <f t="shared" si="0"/>
        <v>0.68255101799522333</v>
      </c>
      <c r="F21" s="8"/>
    </row>
    <row r="22" spans="1:6" ht="26.25" x14ac:dyDescent="0.4">
      <c r="A22" s="17">
        <v>1985</v>
      </c>
      <c r="B22" s="40">
        <v>99866</v>
      </c>
      <c r="C22" s="19">
        <v>0</v>
      </c>
      <c r="D22" s="20">
        <v>255560</v>
      </c>
      <c r="E22" s="21">
        <f t="shared" si="0"/>
        <v>0.71902449455020168</v>
      </c>
      <c r="F22" s="6"/>
    </row>
    <row r="23" spans="1:6" ht="26.25" x14ac:dyDescent="0.4">
      <c r="A23" s="17">
        <v>1986</v>
      </c>
      <c r="B23" s="40">
        <v>56700</v>
      </c>
      <c r="C23" s="19">
        <v>0</v>
      </c>
      <c r="D23" s="20">
        <v>174628</v>
      </c>
      <c r="E23" s="21">
        <f t="shared" si="0"/>
        <v>0.75489348457601324</v>
      </c>
      <c r="F23" s="6"/>
    </row>
    <row r="24" spans="1:6" ht="26.25" x14ac:dyDescent="0.4">
      <c r="A24" s="17">
        <v>1987</v>
      </c>
      <c r="B24" s="40">
        <v>47817</v>
      </c>
      <c r="C24" s="19">
        <v>0</v>
      </c>
      <c r="D24" s="20">
        <v>201319</v>
      </c>
      <c r="E24" s="21">
        <f t="shared" si="0"/>
        <v>0.80806868537666177</v>
      </c>
      <c r="F24" s="6"/>
    </row>
    <row r="25" spans="1:6" ht="26.25" x14ac:dyDescent="0.4">
      <c r="A25" s="17">
        <v>1988</v>
      </c>
      <c r="B25" s="40">
        <v>30451</v>
      </c>
      <c r="C25" s="19">
        <v>0</v>
      </c>
      <c r="D25" s="20">
        <v>156898</v>
      </c>
      <c r="E25" s="21">
        <f t="shared" si="0"/>
        <v>0.83746377082343648</v>
      </c>
      <c r="F25" s="6"/>
    </row>
    <row r="26" spans="1:6" ht="26.25" x14ac:dyDescent="0.4">
      <c r="A26" s="17">
        <v>1989</v>
      </c>
      <c r="B26" s="40">
        <v>45419</v>
      </c>
      <c r="C26" s="19">
        <v>0</v>
      </c>
      <c r="D26" s="20">
        <v>216095</v>
      </c>
      <c r="E26" s="21">
        <f t="shared" si="0"/>
        <v>0.8263228737276016</v>
      </c>
      <c r="F26" s="6"/>
    </row>
    <row r="27" spans="1:6" ht="26.25" x14ac:dyDescent="0.4">
      <c r="A27" s="17">
        <v>1990</v>
      </c>
      <c r="B27" s="40">
        <v>35901</v>
      </c>
      <c r="C27" s="19">
        <v>0</v>
      </c>
      <c r="D27" s="20">
        <v>169087</v>
      </c>
      <c r="E27" s="21">
        <f t="shared" si="0"/>
        <v>0.82486291880500318</v>
      </c>
      <c r="F27" s="6"/>
    </row>
    <row r="28" spans="1:6" ht="26.25" x14ac:dyDescent="0.4">
      <c r="A28" s="17">
        <v>1991</v>
      </c>
      <c r="B28" s="40">
        <v>29624</v>
      </c>
      <c r="C28" s="19">
        <v>0</v>
      </c>
      <c r="D28" s="20">
        <v>166981</v>
      </c>
      <c r="E28" s="21">
        <f t="shared" si="0"/>
        <v>0.84932224511075505</v>
      </c>
      <c r="F28" s="6"/>
    </row>
    <row r="29" spans="1:6" ht="26.25" x14ac:dyDescent="0.4">
      <c r="A29" s="17">
        <v>1992</v>
      </c>
      <c r="B29" s="40">
        <v>30378</v>
      </c>
      <c r="C29" s="19">
        <v>0</v>
      </c>
      <c r="D29" s="20">
        <v>156121</v>
      </c>
      <c r="E29" s="21">
        <f t="shared" si="0"/>
        <v>0.83711440812015081</v>
      </c>
      <c r="F29" s="6"/>
    </row>
    <row r="30" spans="1:6" ht="26.25" x14ac:dyDescent="0.4">
      <c r="A30" s="17">
        <v>1993</v>
      </c>
      <c r="B30" s="40">
        <v>16994</v>
      </c>
      <c r="C30" s="19">
        <v>0</v>
      </c>
      <c r="D30" s="20">
        <v>118539</v>
      </c>
      <c r="E30" s="21">
        <f t="shared" si="0"/>
        <v>0.87461356274855573</v>
      </c>
      <c r="F30" s="6"/>
    </row>
    <row r="31" spans="1:6" ht="26.25" x14ac:dyDescent="0.4">
      <c r="A31" s="17">
        <v>1994</v>
      </c>
      <c r="B31" s="40">
        <v>2590</v>
      </c>
      <c r="C31" s="19">
        <v>0</v>
      </c>
      <c r="D31" s="20">
        <v>19578</v>
      </c>
      <c r="E31" s="21">
        <f t="shared" si="0"/>
        <v>0.88316492241068212</v>
      </c>
      <c r="F31" s="6"/>
    </row>
    <row r="32" spans="1:6" ht="26.25" x14ac:dyDescent="0.4">
      <c r="A32" s="17">
        <v>1995</v>
      </c>
      <c r="B32" s="40">
        <v>4816</v>
      </c>
      <c r="C32" s="19">
        <v>0</v>
      </c>
      <c r="D32" s="20">
        <v>50645</v>
      </c>
      <c r="E32" s="21">
        <f t="shared" si="0"/>
        <v>0.91316420547772303</v>
      </c>
      <c r="F32" s="6"/>
    </row>
    <row r="33" spans="1:6" ht="26.25" x14ac:dyDescent="0.4">
      <c r="A33" s="17">
        <v>1996</v>
      </c>
      <c r="B33" s="41">
        <v>3832</v>
      </c>
      <c r="C33" s="19">
        <v>0</v>
      </c>
      <c r="D33" s="20">
        <v>42853</v>
      </c>
      <c r="E33" s="21">
        <f t="shared" si="0"/>
        <v>0.91791796080111387</v>
      </c>
      <c r="F33" s="6"/>
    </row>
    <row r="34" spans="1:6" ht="26.25" x14ac:dyDescent="0.4">
      <c r="A34" s="17">
        <v>1997</v>
      </c>
      <c r="B34" s="41">
        <v>4273</v>
      </c>
      <c r="C34" s="19">
        <v>0</v>
      </c>
      <c r="D34" s="20">
        <v>51889</v>
      </c>
      <c r="E34" s="21">
        <f t="shared" si="0"/>
        <v>0.9239165271892027</v>
      </c>
      <c r="F34" s="6"/>
    </row>
    <row r="35" spans="1:6" ht="26.25" x14ac:dyDescent="0.4">
      <c r="A35" s="17">
        <v>1998</v>
      </c>
      <c r="B35" s="41">
        <v>0</v>
      </c>
      <c r="C35" s="19">
        <v>0</v>
      </c>
      <c r="D35" s="20">
        <v>0</v>
      </c>
      <c r="E35" s="21" t="e">
        <f t="shared" si="0"/>
        <v>#DIV/0!</v>
      </c>
      <c r="F35" s="6"/>
    </row>
    <row r="36" spans="1:6" ht="26.25" x14ac:dyDescent="0.4">
      <c r="A36" s="17">
        <v>1999</v>
      </c>
      <c r="B36" s="41">
        <v>0</v>
      </c>
      <c r="C36" s="19">
        <v>0</v>
      </c>
      <c r="D36" s="20">
        <v>0</v>
      </c>
      <c r="E36" s="21" t="e">
        <f t="shared" si="0"/>
        <v>#DIV/0!</v>
      </c>
      <c r="F36" s="6"/>
    </row>
    <row r="37" spans="1:6" ht="26.25" x14ac:dyDescent="0.4">
      <c r="A37" s="17"/>
      <c r="B37" s="41"/>
      <c r="C37" s="19"/>
      <c r="D37" s="20"/>
      <c r="E37" s="21"/>
      <c r="F37" s="6"/>
    </row>
    <row r="38" spans="1:6" ht="26.25" x14ac:dyDescent="0.4">
      <c r="A38" s="17"/>
      <c r="B38" s="41"/>
      <c r="C38" s="19"/>
      <c r="D38" s="20"/>
      <c r="E38" s="21"/>
      <c r="F38" s="6"/>
    </row>
    <row r="39" spans="1:6" ht="26.25" x14ac:dyDescent="0.4">
      <c r="A39" s="17"/>
      <c r="B39" s="41"/>
      <c r="C39" s="19"/>
      <c r="D39" s="20"/>
      <c r="E39" s="21"/>
    </row>
    <row r="40" spans="1:6" ht="26.25" x14ac:dyDescent="0.4">
      <c r="A40" s="17"/>
      <c r="B40" s="41"/>
      <c r="C40" s="19"/>
      <c r="D40" s="20"/>
      <c r="E40" s="21"/>
    </row>
    <row r="41" spans="1:6" ht="26.25" x14ac:dyDescent="0.4">
      <c r="A41" s="17"/>
      <c r="B41" s="41"/>
      <c r="C41" s="19"/>
      <c r="D41" s="20"/>
      <c r="E41" s="21"/>
    </row>
    <row r="42" spans="1:6" ht="26.25" x14ac:dyDescent="0.4">
      <c r="A42" s="17"/>
      <c r="B42" s="41"/>
      <c r="C42" s="19"/>
      <c r="D42" s="20"/>
      <c r="E42" s="21"/>
    </row>
    <row r="43" spans="1:6" ht="26.25" x14ac:dyDescent="0.4">
      <c r="A43" s="17"/>
      <c r="B43" s="41"/>
      <c r="C43" s="19"/>
      <c r="D43" s="20"/>
      <c r="E43" s="21"/>
    </row>
    <row r="44" spans="1:6" ht="26.25" x14ac:dyDescent="0.4">
      <c r="A44" s="17"/>
      <c r="B44" s="41"/>
      <c r="C44" s="19"/>
      <c r="D44" s="20"/>
      <c r="E44" s="21"/>
    </row>
    <row r="45" spans="1:6" ht="26.25" x14ac:dyDescent="0.4">
      <c r="A45" s="17"/>
      <c r="B45" s="41"/>
      <c r="C45" s="19"/>
      <c r="D45" s="20"/>
      <c r="E45" s="21"/>
    </row>
    <row r="46" spans="1:6" ht="26.25" x14ac:dyDescent="0.4">
      <c r="A46" s="17"/>
      <c r="B46" s="41"/>
      <c r="C46" s="19"/>
      <c r="D46" s="20"/>
      <c r="E46" s="21"/>
    </row>
    <row r="47" spans="1:6" ht="26.25" x14ac:dyDescent="0.4">
      <c r="A47" s="17"/>
      <c r="B47" s="41"/>
      <c r="C47" s="19"/>
      <c r="D47" s="20"/>
      <c r="E47" s="21"/>
    </row>
    <row r="48" spans="1:6" ht="26.25" x14ac:dyDescent="0.4">
      <c r="A48" s="17"/>
      <c r="B48" s="41"/>
      <c r="C48" s="19"/>
      <c r="D48" s="20"/>
      <c r="E48" s="21"/>
    </row>
    <row r="49" spans="1:5" ht="26.25" x14ac:dyDescent="0.4">
      <c r="A49" s="17"/>
      <c r="B49" s="41"/>
      <c r="C49" s="19"/>
      <c r="D49" s="20"/>
      <c r="E49" s="21"/>
    </row>
    <row r="50" spans="1:5" ht="26.25" x14ac:dyDescent="0.4">
      <c r="A50" s="17"/>
      <c r="B50" s="41"/>
      <c r="C50" s="19"/>
      <c r="D50" s="20"/>
      <c r="E50" s="21"/>
    </row>
    <row r="51" spans="1:5" ht="26.25" x14ac:dyDescent="0.4">
      <c r="A51" s="17"/>
      <c r="B51" s="41"/>
      <c r="C51" s="19"/>
      <c r="D51" s="20"/>
      <c r="E51" s="21"/>
    </row>
    <row r="52" spans="1:5" ht="26.25" x14ac:dyDescent="0.4">
      <c r="A52" s="17"/>
      <c r="B52" s="41"/>
      <c r="C52" s="19"/>
      <c r="D52" s="20"/>
      <c r="E52" s="21"/>
    </row>
    <row r="53" spans="1:5" ht="26.25" x14ac:dyDescent="0.4">
      <c r="A53" s="17"/>
      <c r="B53" s="41"/>
      <c r="C53" s="19"/>
      <c r="D53" s="20"/>
      <c r="E53" s="21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57"/>
  <sheetViews>
    <sheetView showGridLines="0" topLeftCell="A43" zoomScale="55" zoomScaleNormal="55" workbookViewId="0">
      <selection activeCell="E67" sqref="E67"/>
    </sheetView>
  </sheetViews>
  <sheetFormatPr defaultColWidth="12.28515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12.28515625" style="3" customWidth="1"/>
    <col min="8" max="8" width="62.85546875" style="3" customWidth="1"/>
    <col min="9" max="16384" width="12.28515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>
        <v>1970</v>
      </c>
      <c r="B7" s="18"/>
      <c r="C7" s="19"/>
      <c r="D7" s="20"/>
      <c r="E7" s="21"/>
      <c r="F7" s="6"/>
    </row>
    <row r="8" spans="1:6" ht="26.25" x14ac:dyDescent="0.4">
      <c r="A8" s="17">
        <v>1971</v>
      </c>
      <c r="B8" s="18"/>
      <c r="C8" s="19"/>
      <c r="D8" s="20"/>
      <c r="E8" s="21"/>
      <c r="F8" s="6"/>
    </row>
    <row r="9" spans="1:6" ht="26.25" x14ac:dyDescent="0.4">
      <c r="A9" s="17">
        <v>1972</v>
      </c>
      <c r="B9" s="18">
        <v>36074</v>
      </c>
      <c r="C9" s="19">
        <v>7719</v>
      </c>
      <c r="D9" s="20">
        <v>11317</v>
      </c>
      <c r="E9" s="21">
        <f>D9/(D9+B9)</f>
        <v>0.23880061615074591</v>
      </c>
      <c r="F9" s="6"/>
    </row>
    <row r="10" spans="1:6" ht="26.25" x14ac:dyDescent="0.4">
      <c r="A10" s="17">
        <v>1973</v>
      </c>
      <c r="B10" s="18">
        <v>313</v>
      </c>
      <c r="C10" s="19">
        <v>284</v>
      </c>
      <c r="D10" s="20">
        <v>0</v>
      </c>
      <c r="E10" s="21">
        <f>D10/(D10+B10)</f>
        <v>0</v>
      </c>
      <c r="F10" s="6"/>
    </row>
    <row r="11" spans="1:6" ht="26.25" x14ac:dyDescent="0.4">
      <c r="A11" s="17">
        <v>1974</v>
      </c>
      <c r="B11" s="19">
        <v>0</v>
      </c>
      <c r="C11" s="19">
        <v>0</v>
      </c>
      <c r="D11" s="43">
        <v>0.01</v>
      </c>
      <c r="E11" s="21">
        <f>D11/(D11+B11)</f>
        <v>1</v>
      </c>
      <c r="F11" s="6"/>
    </row>
    <row r="12" spans="1:6" ht="26.25" x14ac:dyDescent="0.4">
      <c r="A12" s="17">
        <v>1975</v>
      </c>
      <c r="B12" s="18">
        <v>4596936</v>
      </c>
      <c r="C12" s="19">
        <v>4342942</v>
      </c>
      <c r="D12" s="20">
        <v>22277</v>
      </c>
      <c r="E12" s="21">
        <f>D12/(D12+B12)</f>
        <v>4.8226829981644062E-3</v>
      </c>
      <c r="F12" s="6"/>
    </row>
    <row r="13" spans="1:6" ht="26.25" x14ac:dyDescent="0.4">
      <c r="A13" s="17">
        <v>1976</v>
      </c>
      <c r="B13" s="18">
        <v>5459247</v>
      </c>
      <c r="C13" s="19">
        <v>4834895</v>
      </c>
      <c r="D13" s="20">
        <v>110257</v>
      </c>
      <c r="E13" s="21">
        <f t="shared" ref="E13:E37" si="0">D13/(D13+B13)</f>
        <v>1.9796556389940649E-2</v>
      </c>
      <c r="F13" s="6"/>
    </row>
    <row r="14" spans="1:6" ht="26.25" x14ac:dyDescent="0.4">
      <c r="A14" s="17">
        <v>1977</v>
      </c>
      <c r="B14" s="18">
        <v>5667962</v>
      </c>
      <c r="C14" s="19">
        <v>5071553</v>
      </c>
      <c r="D14" s="20">
        <v>64530</v>
      </c>
      <c r="E14" s="21">
        <f t="shared" si="0"/>
        <v>1.1256884440484173E-2</v>
      </c>
      <c r="F14" s="6"/>
    </row>
    <row r="15" spans="1:6" ht="26.25" x14ac:dyDescent="0.4">
      <c r="A15" s="17">
        <v>1978</v>
      </c>
      <c r="B15" s="18">
        <v>5857725</v>
      </c>
      <c r="C15" s="19">
        <v>5305768</v>
      </c>
      <c r="D15" s="20">
        <v>317795</v>
      </c>
      <c r="E15" s="21">
        <f t="shared" si="0"/>
        <v>5.1460443816876957E-2</v>
      </c>
      <c r="F15" s="6"/>
    </row>
    <row r="16" spans="1:6" ht="26.25" x14ac:dyDescent="0.4">
      <c r="A16" s="17">
        <v>1979</v>
      </c>
      <c r="B16" s="18">
        <v>5761034</v>
      </c>
      <c r="C16" s="19">
        <v>4999540</v>
      </c>
      <c r="D16" s="20">
        <v>529039</v>
      </c>
      <c r="E16" s="21">
        <f t="shared" si="0"/>
        <v>8.4106973003333987E-2</v>
      </c>
      <c r="F16" s="6"/>
    </row>
    <row r="17" spans="1:6" ht="26.25" x14ac:dyDescent="0.4">
      <c r="A17" s="17">
        <v>1980</v>
      </c>
      <c r="B17" s="18">
        <v>6068865</v>
      </c>
      <c r="C17" s="19">
        <v>5704282</v>
      </c>
      <c r="D17" s="20">
        <v>630532</v>
      </c>
      <c r="E17" s="21">
        <f t="shared" si="0"/>
        <v>9.4117724326532676E-2</v>
      </c>
      <c r="F17" s="6"/>
    </row>
    <row r="18" spans="1:6" ht="26.25" x14ac:dyDescent="0.4">
      <c r="A18" s="17">
        <v>1981</v>
      </c>
      <c r="B18" s="18">
        <v>5802624</v>
      </c>
      <c r="C18" s="19">
        <v>5485855</v>
      </c>
      <c r="D18" s="20">
        <v>877092</v>
      </c>
      <c r="E18" s="21">
        <f t="shared" si="0"/>
        <v>0.13130678010861541</v>
      </c>
      <c r="F18" s="6"/>
    </row>
    <row r="19" spans="1:6" ht="26.25" x14ac:dyDescent="0.4">
      <c r="A19" s="17">
        <v>1982</v>
      </c>
      <c r="B19" s="18">
        <v>5350349</v>
      </c>
      <c r="C19" s="19">
        <v>4338117</v>
      </c>
      <c r="D19" s="20">
        <v>1306325</v>
      </c>
      <c r="E19" s="21">
        <f t="shared" si="0"/>
        <v>0.19624289848053247</v>
      </c>
      <c r="F19" s="6"/>
    </row>
    <row r="20" spans="1:6" ht="26.25" x14ac:dyDescent="0.4">
      <c r="A20" s="17">
        <v>1983</v>
      </c>
      <c r="B20" s="18">
        <v>3645928</v>
      </c>
      <c r="C20" s="19">
        <v>3512174</v>
      </c>
      <c r="D20" s="20">
        <v>3244546</v>
      </c>
      <c r="E20" s="21">
        <f t="shared" si="0"/>
        <v>0.47087413725093513</v>
      </c>
      <c r="F20" s="6"/>
    </row>
    <row r="21" spans="1:6" ht="26.25" x14ac:dyDescent="0.4">
      <c r="A21" s="17">
        <v>1984</v>
      </c>
      <c r="B21" s="18">
        <v>2216417</v>
      </c>
      <c r="C21" s="19">
        <v>2539869</v>
      </c>
      <c r="D21" s="20">
        <v>5770786</v>
      </c>
      <c r="E21" s="21">
        <f t="shared" si="0"/>
        <v>0.72250398543770578</v>
      </c>
      <c r="F21" s="8"/>
    </row>
    <row r="22" spans="1:6" ht="26.25" x14ac:dyDescent="0.4">
      <c r="A22" s="17">
        <v>1985</v>
      </c>
      <c r="B22" s="18">
        <v>1455467</v>
      </c>
      <c r="C22" s="19">
        <v>1845391</v>
      </c>
      <c r="D22" s="20">
        <v>8691150</v>
      </c>
      <c r="E22" s="21">
        <f t="shared" si="0"/>
        <v>0.85655642663953901</v>
      </c>
      <c r="F22" s="6"/>
    </row>
    <row r="23" spans="1:6" ht="26.25" x14ac:dyDescent="0.4">
      <c r="A23" s="17">
        <v>1986</v>
      </c>
      <c r="B23" s="18">
        <v>888837</v>
      </c>
      <c r="C23" s="19">
        <v>1224107</v>
      </c>
      <c r="D23" s="20">
        <v>7498439</v>
      </c>
      <c r="E23" s="21">
        <f t="shared" si="0"/>
        <v>0.89402554536180756</v>
      </c>
      <c r="F23" s="6"/>
    </row>
    <row r="24" spans="1:6" ht="26.25" x14ac:dyDescent="0.4">
      <c r="A24" s="17">
        <v>1987</v>
      </c>
      <c r="B24" s="18">
        <v>695496</v>
      </c>
      <c r="C24" s="19">
        <v>1106421</v>
      </c>
      <c r="D24" s="20">
        <v>7422946</v>
      </c>
      <c r="E24" s="21">
        <f t="shared" si="0"/>
        <v>0.91433134584197318</v>
      </c>
      <c r="F24" s="6"/>
    </row>
    <row r="25" spans="1:6" ht="26.25" x14ac:dyDescent="0.4">
      <c r="A25" s="17">
        <v>1988</v>
      </c>
      <c r="B25" s="18">
        <v>462464</v>
      </c>
      <c r="C25" s="19">
        <v>740047</v>
      </c>
      <c r="D25" s="20">
        <v>6252039</v>
      </c>
      <c r="E25" s="21">
        <f t="shared" si="0"/>
        <v>0.93112461190351692</v>
      </c>
      <c r="F25" s="6"/>
    </row>
    <row r="26" spans="1:6" ht="26.25" x14ac:dyDescent="0.4">
      <c r="A26" s="17">
        <v>1989</v>
      </c>
      <c r="B26" s="18">
        <v>517142</v>
      </c>
      <c r="C26" s="19">
        <v>1016557</v>
      </c>
      <c r="D26" s="20">
        <v>9581475</v>
      </c>
      <c r="E26" s="21">
        <f t="shared" si="0"/>
        <v>0.94879080967225515</v>
      </c>
      <c r="F26" s="6"/>
    </row>
    <row r="27" spans="1:6" ht="26.25" x14ac:dyDescent="0.4">
      <c r="A27" s="17">
        <v>1990</v>
      </c>
      <c r="B27" s="18">
        <v>500219</v>
      </c>
      <c r="C27" s="19">
        <v>1126157</v>
      </c>
      <c r="D27" s="20">
        <v>10072432</v>
      </c>
      <c r="E27" s="21">
        <f t="shared" si="0"/>
        <v>0.95268745747873451</v>
      </c>
      <c r="F27" s="6"/>
    </row>
    <row r="28" spans="1:6" ht="26.25" x14ac:dyDescent="0.4">
      <c r="A28" s="17">
        <v>1991</v>
      </c>
      <c r="B28" s="18">
        <v>412269</v>
      </c>
      <c r="C28" s="19">
        <v>699844</v>
      </c>
      <c r="D28" s="20">
        <v>8794773</v>
      </c>
      <c r="E28" s="21">
        <f t="shared" si="0"/>
        <v>0.9552224264861614</v>
      </c>
      <c r="F28" s="6"/>
    </row>
    <row r="29" spans="1:6" ht="26.25" x14ac:dyDescent="0.4">
      <c r="A29" s="17">
        <v>1992</v>
      </c>
      <c r="B29" s="18">
        <v>392969</v>
      </c>
      <c r="C29" s="19">
        <v>1048697</v>
      </c>
      <c r="D29" s="20">
        <v>9613722</v>
      </c>
      <c r="E29" s="21">
        <f t="shared" si="0"/>
        <v>0.96072937597453545</v>
      </c>
      <c r="F29" s="6"/>
    </row>
    <row r="30" spans="1:6" ht="26.25" x14ac:dyDescent="0.4">
      <c r="A30" s="17">
        <v>1993</v>
      </c>
      <c r="B30" s="18">
        <v>360943</v>
      </c>
      <c r="C30" s="19">
        <v>908051</v>
      </c>
      <c r="D30" s="20">
        <v>8503447</v>
      </c>
      <c r="E30" s="21">
        <f t="shared" si="0"/>
        <v>0.95928168774162692</v>
      </c>
      <c r="F30" s="6"/>
    </row>
    <row r="31" spans="1:6" ht="26.25" x14ac:dyDescent="0.4">
      <c r="A31" s="17">
        <v>1994</v>
      </c>
      <c r="B31" s="18">
        <v>354722</v>
      </c>
      <c r="C31" s="19">
        <v>814154</v>
      </c>
      <c r="D31" s="20">
        <v>8505848</v>
      </c>
      <c r="E31" s="21">
        <f t="shared" si="0"/>
        <v>0.95996623242071333</v>
      </c>
      <c r="F31" s="6"/>
    </row>
    <row r="32" spans="1:6" ht="26.25" x14ac:dyDescent="0.4">
      <c r="A32" s="17">
        <v>1995</v>
      </c>
      <c r="B32" s="18">
        <v>301964</v>
      </c>
      <c r="C32" s="19">
        <v>738079</v>
      </c>
      <c r="D32" s="20">
        <v>8595142</v>
      </c>
      <c r="E32" s="21">
        <f t="shared" si="0"/>
        <v>0.96606042459199659</v>
      </c>
      <c r="F32" s="6"/>
    </row>
    <row r="33" spans="1:6" ht="26.25" x14ac:dyDescent="0.4">
      <c r="A33" s="17">
        <v>1996</v>
      </c>
      <c r="B33" s="22">
        <v>272750</v>
      </c>
      <c r="C33" s="19">
        <v>657651</v>
      </c>
      <c r="D33" s="20">
        <v>8475447</v>
      </c>
      <c r="E33" s="21">
        <f t="shared" si="0"/>
        <v>0.96882214700926372</v>
      </c>
      <c r="F33" s="6"/>
    </row>
    <row r="34" spans="1:6" ht="26.25" x14ac:dyDescent="0.4">
      <c r="A34" s="17">
        <v>1997</v>
      </c>
      <c r="B34" s="22">
        <v>260560</v>
      </c>
      <c r="C34" s="19">
        <v>628123</v>
      </c>
      <c r="D34" s="20">
        <v>8739913</v>
      </c>
      <c r="E34" s="21">
        <f>D34/(D34+B34)</f>
        <v>0.97105041035065598</v>
      </c>
      <c r="F34" s="6"/>
    </row>
    <row r="35" spans="1:6" ht="26.25" x14ac:dyDescent="0.4">
      <c r="A35" s="17">
        <v>1998</v>
      </c>
      <c r="B35" s="22">
        <v>264604</v>
      </c>
      <c r="C35" s="19">
        <v>695709</v>
      </c>
      <c r="D35" s="20">
        <v>11491196</v>
      </c>
      <c r="E35" s="21">
        <f t="shared" si="0"/>
        <v>0.977491621157216</v>
      </c>
      <c r="F35" s="6"/>
    </row>
    <row r="36" spans="1:6" ht="26.25" x14ac:dyDescent="0.4">
      <c r="A36" s="17">
        <v>1999</v>
      </c>
      <c r="B36" s="22">
        <v>208334</v>
      </c>
      <c r="C36" s="19">
        <v>583023</v>
      </c>
      <c r="D36" s="20">
        <v>10384599</v>
      </c>
      <c r="E36" s="21">
        <f t="shared" si="0"/>
        <v>0.98033273692942269</v>
      </c>
      <c r="F36" s="6"/>
    </row>
    <row r="37" spans="1:6" ht="26.25" x14ac:dyDescent="0.4">
      <c r="A37" s="17">
        <v>2000</v>
      </c>
      <c r="B37" s="22">
        <v>179095</v>
      </c>
      <c r="C37" s="19">
        <v>514542</v>
      </c>
      <c r="D37" s="20">
        <v>9814552</v>
      </c>
      <c r="E37" s="21">
        <f t="shared" si="0"/>
        <v>0.98207911486167165</v>
      </c>
      <c r="F37" s="6"/>
    </row>
    <row r="38" spans="1:6" ht="26.25" x14ac:dyDescent="0.4">
      <c r="A38" s="17">
        <v>2001</v>
      </c>
      <c r="B38" s="22">
        <v>131199</v>
      </c>
      <c r="C38" s="19">
        <v>395459</v>
      </c>
      <c r="D38" s="20">
        <v>8471675</v>
      </c>
      <c r="E38" s="21">
        <f>D38/(D38+B38)</f>
        <v>0.98474939886368207</v>
      </c>
      <c r="F38" s="6"/>
    </row>
    <row r="39" spans="1:6" ht="26.25" x14ac:dyDescent="0.4">
      <c r="A39" s="17">
        <v>2002</v>
      </c>
      <c r="B39" s="22">
        <v>14234</v>
      </c>
      <c r="C39" s="19">
        <v>44036</v>
      </c>
      <c r="D39" s="20">
        <v>758177</v>
      </c>
      <c r="E39" s="21">
        <f>D39/(D39+B39)</f>
        <v>0.98157198693441705</v>
      </c>
    </row>
    <row r="40" spans="1:6" ht="26.25" x14ac:dyDescent="0.4">
      <c r="A40" s="17">
        <v>2003</v>
      </c>
      <c r="B40" s="22">
        <v>0</v>
      </c>
      <c r="C40" s="19">
        <v>0</v>
      </c>
      <c r="D40" s="20">
        <v>0</v>
      </c>
      <c r="E40" s="21">
        <v>0</v>
      </c>
    </row>
    <row r="41" spans="1:6" ht="26.25" x14ac:dyDescent="0.4">
      <c r="A41" s="17">
        <v>2004</v>
      </c>
      <c r="B41" s="22">
        <v>46314</v>
      </c>
      <c r="C41" s="19">
        <v>201494</v>
      </c>
      <c r="D41" s="20">
        <v>3159250</v>
      </c>
      <c r="E41" s="21">
        <f>D41/(D41+B41)</f>
        <v>0.98555199646614444</v>
      </c>
    </row>
    <row r="42" spans="1:6" ht="26.25" x14ac:dyDescent="0.4">
      <c r="A42" s="17">
        <v>2005</v>
      </c>
      <c r="B42" s="22">
        <v>86587</v>
      </c>
      <c r="C42" s="19">
        <v>244547</v>
      </c>
      <c r="D42" s="20">
        <v>5417763</v>
      </c>
      <c r="E42" s="21">
        <f t="shared" ref="E42:E48" si="1">D42/(D42+B42)</f>
        <v>0.98426935060452192</v>
      </c>
    </row>
    <row r="43" spans="1:6" ht="26.25" x14ac:dyDescent="0.4">
      <c r="A43" s="17">
        <v>2006</v>
      </c>
      <c r="B43" s="22">
        <v>103839</v>
      </c>
      <c r="C43" s="19">
        <v>286176</v>
      </c>
      <c r="D43" s="20">
        <v>6087357</v>
      </c>
      <c r="E43" s="21">
        <f t="shared" si="1"/>
        <v>0.9832279578937575</v>
      </c>
    </row>
    <row r="44" spans="1:6" ht="26.25" x14ac:dyDescent="0.4">
      <c r="A44" s="17">
        <v>2007</v>
      </c>
      <c r="B44" s="22">
        <v>93813</v>
      </c>
      <c r="C44" s="19">
        <v>268279</v>
      </c>
      <c r="D44" s="20">
        <v>5723795</v>
      </c>
      <c r="E44" s="21">
        <f t="shared" si="1"/>
        <v>0.98387430022785993</v>
      </c>
    </row>
    <row r="45" spans="1:6" ht="26.25" x14ac:dyDescent="0.4">
      <c r="A45" s="17">
        <v>2008</v>
      </c>
      <c r="B45" s="22">
        <v>88144</v>
      </c>
      <c r="C45" s="19">
        <v>268923</v>
      </c>
      <c r="D45" s="20">
        <v>5471247</v>
      </c>
      <c r="E45" s="21">
        <f t="shared" si="1"/>
        <v>0.98414502595697984</v>
      </c>
    </row>
    <row r="46" spans="1:6" ht="26.25" x14ac:dyDescent="0.4">
      <c r="A46" s="17">
        <v>2009</v>
      </c>
      <c r="B46" s="22">
        <v>69387</v>
      </c>
      <c r="C46" s="19">
        <v>224098</v>
      </c>
      <c r="D46" s="20">
        <v>4424446</v>
      </c>
      <c r="E46" s="21">
        <f t="shared" si="1"/>
        <v>0.98455950632789424</v>
      </c>
    </row>
    <row r="47" spans="1:6" ht="26.25" x14ac:dyDescent="0.4">
      <c r="A47" s="17">
        <v>2010</v>
      </c>
      <c r="B47" s="22">
        <v>88241</v>
      </c>
      <c r="C47" s="19">
        <v>256153</v>
      </c>
      <c r="D47" s="20">
        <v>5179725</v>
      </c>
      <c r="E47" s="21">
        <f t="shared" si="1"/>
        <v>0.98324951224058776</v>
      </c>
    </row>
    <row r="48" spans="1:6" ht="26.25" x14ac:dyDescent="0.4">
      <c r="A48" s="17">
        <v>2011</v>
      </c>
      <c r="B48" s="22">
        <v>98850</v>
      </c>
      <c r="C48" s="19">
        <v>276101</v>
      </c>
      <c r="D48" s="20">
        <v>5323577</v>
      </c>
      <c r="E48" s="21">
        <f t="shared" si="1"/>
        <v>0.98177015568858739</v>
      </c>
    </row>
    <row r="49" spans="1:5" ht="26.25" x14ac:dyDescent="0.4">
      <c r="A49" s="17">
        <v>2012</v>
      </c>
      <c r="B49" s="22">
        <v>82680</v>
      </c>
      <c r="C49" s="19">
        <v>707335</v>
      </c>
      <c r="D49" s="20">
        <v>4452264</v>
      </c>
      <c r="E49" s="21">
        <f t="shared" ref="E49:E53" si="2">D49/(D49+B49)</f>
        <v>0.98176824234213256</v>
      </c>
    </row>
    <row r="50" spans="1:5" ht="26.25" x14ac:dyDescent="0.4">
      <c r="A50" s="17">
        <v>2013</v>
      </c>
      <c r="B50" s="22">
        <v>88916</v>
      </c>
      <c r="C50" s="19">
        <v>257346</v>
      </c>
      <c r="D50" s="20">
        <v>5049709</v>
      </c>
      <c r="E50" s="21">
        <f t="shared" si="2"/>
        <v>0.98269653847089444</v>
      </c>
    </row>
    <row r="51" spans="1:5" ht="26.25" x14ac:dyDescent="0.4">
      <c r="A51" s="17">
        <v>2014</v>
      </c>
      <c r="B51" s="22">
        <v>72311</v>
      </c>
      <c r="C51" s="19">
        <v>228458</v>
      </c>
      <c r="D51" s="20">
        <v>5530295</v>
      </c>
      <c r="E51" s="21">
        <f t="shared" si="2"/>
        <v>0.98709332764074431</v>
      </c>
    </row>
    <row r="52" spans="1:5" ht="26.25" x14ac:dyDescent="0.4">
      <c r="A52" s="17">
        <v>2015</v>
      </c>
      <c r="B52" s="22">
        <v>83159</v>
      </c>
      <c r="C52" s="19">
        <v>211960</v>
      </c>
      <c r="D52" s="20">
        <v>4780633</v>
      </c>
      <c r="E52" s="21">
        <f t="shared" si="2"/>
        <v>0.98290243497254814</v>
      </c>
    </row>
    <row r="53" spans="1:5" ht="26.25" x14ac:dyDescent="0.4">
      <c r="A53" s="17">
        <v>2016</v>
      </c>
      <c r="B53" s="22">
        <v>71502</v>
      </c>
      <c r="C53" s="19">
        <v>192401</v>
      </c>
      <c r="D53" s="20">
        <v>3949401</v>
      </c>
      <c r="E53" s="21">
        <f t="shared" si="2"/>
        <v>0.98221742727939465</v>
      </c>
    </row>
    <row r="54" spans="1:5" ht="26.25" x14ac:dyDescent="0.4">
      <c r="A54" s="17">
        <v>2017</v>
      </c>
      <c r="B54" s="22">
        <v>73725</v>
      </c>
      <c r="C54" s="19">
        <v>201679</v>
      </c>
      <c r="D54" s="20">
        <v>4410275</v>
      </c>
      <c r="E54" s="21">
        <f t="shared" ref="E54:E56" si="3">D54/(D54+B54)</f>
        <v>0.98355820695807317</v>
      </c>
    </row>
    <row r="55" spans="1:5" ht="26.25" x14ac:dyDescent="0.4">
      <c r="A55" s="17">
        <v>2018</v>
      </c>
      <c r="B55" s="22">
        <v>63791</v>
      </c>
      <c r="C55" s="19">
        <v>180809</v>
      </c>
      <c r="D55" s="20">
        <v>3891802</v>
      </c>
      <c r="E55" s="21">
        <f t="shared" si="3"/>
        <v>0.98387321445861597</v>
      </c>
    </row>
    <row r="56" spans="1:5" ht="26.25" x14ac:dyDescent="0.4">
      <c r="A56" s="17">
        <v>2019</v>
      </c>
      <c r="B56" s="22">
        <v>51239</v>
      </c>
      <c r="C56" s="19">
        <v>162677</v>
      </c>
      <c r="D56" s="20">
        <v>2842894</v>
      </c>
      <c r="E56" s="21">
        <f t="shared" si="3"/>
        <v>0.98229556139956253</v>
      </c>
    </row>
    <row r="57" spans="1:5" ht="26.25" x14ac:dyDescent="0.4">
      <c r="A57" s="17">
        <v>2020</v>
      </c>
      <c r="B57" s="22">
        <v>21341</v>
      </c>
      <c r="C57" s="19">
        <v>64006</v>
      </c>
      <c r="D57" s="20">
        <v>1637509</v>
      </c>
      <c r="E57" s="21">
        <f t="shared" ref="E57" si="4">D57/(D57+B57)</f>
        <v>0.98713506344756907</v>
      </c>
    </row>
  </sheetData>
  <phoneticPr fontId="3" type="noConversion"/>
  <printOptions horizontalCentered="1" verticalCentered="1" gridLinesSet="0"/>
  <pageMargins left="0.25" right="0.18" top="1.54" bottom="0.32" header="0.5" footer="0.18"/>
  <pageSetup scale="53" orientation="portrait" horizontalDpi="300" verticalDpi="300" r:id="rId1"/>
  <headerFooter alignWithMargins="0">
    <oddHeader>&amp;L&amp;"Times New Roman,Bold"&amp;20Oil and Gas Section
(850) 245-3194&amp;"Arial,Regular"&amp;10
&amp;C&amp;"Times New Roman,Bold"&amp;28
&amp;36Blackjack Creek Production Curves&amp;R&amp;"Times New Roman,Regular"&amp;16Florida Geological Survey
903 West Tennessee St.
Tallahassee, FL 32304</oddHeader>
    <oddFooter>&amp;L&amp;8&amp;D   &amp;T   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F57"/>
  <sheetViews>
    <sheetView showGridLines="0" topLeftCell="A37" zoomScale="55" zoomScaleNormal="55" workbookViewId="0">
      <selection activeCell="C60" sqref="C60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/>
      <c r="B9" s="18"/>
      <c r="C9" s="19"/>
      <c r="D9" s="20"/>
      <c r="E9" s="21"/>
      <c r="F9" s="6"/>
    </row>
    <row r="10" spans="1:6" ht="26.25" x14ac:dyDescent="0.4">
      <c r="A10" s="17"/>
      <c r="B10" s="18"/>
      <c r="C10" s="19"/>
      <c r="D10" s="20"/>
      <c r="E10" s="21"/>
      <c r="F10" s="6"/>
    </row>
    <row r="11" spans="1:6" ht="26.25" x14ac:dyDescent="0.4">
      <c r="A11" s="17"/>
      <c r="B11" s="18"/>
      <c r="C11" s="19"/>
      <c r="D11" s="20"/>
      <c r="E11" s="21"/>
      <c r="F11" s="6"/>
    </row>
    <row r="12" spans="1:6" ht="26.25" x14ac:dyDescent="0.4">
      <c r="A12" s="17"/>
      <c r="B12" s="18"/>
      <c r="C12" s="19"/>
      <c r="D12" s="20"/>
      <c r="E12" s="21"/>
      <c r="F12" s="6"/>
    </row>
    <row r="13" spans="1:6" ht="26.25" x14ac:dyDescent="0.4">
      <c r="A13" s="17"/>
      <c r="B13" s="18"/>
      <c r="C13" s="19"/>
      <c r="D13" s="20"/>
      <c r="E13" s="21"/>
      <c r="F13" s="6"/>
    </row>
    <row r="14" spans="1:6" ht="26.25" x14ac:dyDescent="0.4">
      <c r="A14" s="17"/>
      <c r="B14" s="18"/>
      <c r="C14" s="19"/>
      <c r="D14" s="20"/>
      <c r="E14" s="21"/>
      <c r="F14" s="6"/>
    </row>
    <row r="15" spans="1:6" ht="26.25" x14ac:dyDescent="0.4">
      <c r="A15" s="17"/>
      <c r="B15" s="18"/>
      <c r="C15" s="19"/>
      <c r="D15" s="20"/>
      <c r="E15" s="21"/>
      <c r="F15" s="6"/>
    </row>
    <row r="16" spans="1:6" ht="26.25" x14ac:dyDescent="0.4">
      <c r="A16" s="17"/>
      <c r="B16" s="18"/>
      <c r="C16" s="19"/>
      <c r="D16" s="20"/>
      <c r="E16" s="21"/>
      <c r="F16" s="6"/>
    </row>
    <row r="17" spans="1:6" ht="26.25" x14ac:dyDescent="0.4">
      <c r="A17" s="17"/>
      <c r="B17" s="18"/>
      <c r="C17" s="19"/>
      <c r="D17" s="20"/>
      <c r="E17" s="21"/>
      <c r="F17" s="6"/>
    </row>
    <row r="18" spans="1:6" ht="26.25" x14ac:dyDescent="0.4">
      <c r="A18" s="17"/>
      <c r="B18" s="18"/>
      <c r="C18" s="19"/>
      <c r="D18" s="20"/>
      <c r="E18" s="21"/>
      <c r="F18" s="6"/>
    </row>
    <row r="19" spans="1:6" ht="26.25" x14ac:dyDescent="0.4">
      <c r="A19" s="17"/>
      <c r="B19" s="18"/>
      <c r="C19" s="19"/>
      <c r="D19" s="20"/>
      <c r="E19" s="21"/>
      <c r="F19" s="6"/>
    </row>
    <row r="20" spans="1:6" ht="26.25" x14ac:dyDescent="0.4">
      <c r="A20" s="17"/>
      <c r="B20" s="18"/>
      <c r="C20" s="19"/>
      <c r="D20" s="20"/>
      <c r="E20" s="21"/>
      <c r="F20" s="6"/>
    </row>
    <row r="21" spans="1:6" ht="26.25" x14ac:dyDescent="0.4">
      <c r="A21" s="17"/>
      <c r="B21" s="18"/>
      <c r="C21" s="19"/>
      <c r="D21" s="20"/>
      <c r="E21" s="21"/>
      <c r="F21" s="8"/>
    </row>
    <row r="22" spans="1:6" ht="26.25" x14ac:dyDescent="0.4">
      <c r="A22" s="17">
        <v>1985</v>
      </c>
      <c r="B22" s="18">
        <v>9472</v>
      </c>
      <c r="C22" s="19">
        <v>0</v>
      </c>
      <c r="D22" s="20">
        <v>0</v>
      </c>
      <c r="E22" s="21">
        <f t="shared" ref="E22:E38" si="0">D22/(D22+B22)</f>
        <v>0</v>
      </c>
      <c r="F22" s="6"/>
    </row>
    <row r="23" spans="1:6" ht="26.25" x14ac:dyDescent="0.4">
      <c r="A23" s="17">
        <v>1986</v>
      </c>
      <c r="B23" s="18">
        <v>73578</v>
      </c>
      <c r="C23" s="19">
        <v>0</v>
      </c>
      <c r="D23" s="20">
        <v>0</v>
      </c>
      <c r="E23" s="21">
        <f t="shared" si="0"/>
        <v>0</v>
      </c>
      <c r="F23" s="6"/>
    </row>
    <row r="24" spans="1:6" ht="26.25" x14ac:dyDescent="0.4">
      <c r="A24" s="17">
        <v>1987</v>
      </c>
      <c r="B24" s="18">
        <v>173537</v>
      </c>
      <c r="C24" s="19">
        <v>0</v>
      </c>
      <c r="D24" s="20">
        <v>0</v>
      </c>
      <c r="E24" s="21">
        <f t="shared" si="0"/>
        <v>0</v>
      </c>
      <c r="F24" s="6"/>
    </row>
    <row r="25" spans="1:6" ht="26.25" x14ac:dyDescent="0.4">
      <c r="A25" s="17">
        <v>1988</v>
      </c>
      <c r="B25" s="18">
        <v>159838</v>
      </c>
      <c r="C25" s="19">
        <v>0</v>
      </c>
      <c r="D25" s="20">
        <v>5505</v>
      </c>
      <c r="E25" s="21">
        <f t="shared" si="0"/>
        <v>3.3294424317933023E-2</v>
      </c>
      <c r="F25" s="6"/>
    </row>
    <row r="26" spans="1:6" ht="26.25" x14ac:dyDescent="0.4">
      <c r="A26" s="17">
        <v>1989</v>
      </c>
      <c r="B26" s="18">
        <v>108037</v>
      </c>
      <c r="C26" s="19">
        <v>0</v>
      </c>
      <c r="D26" s="20">
        <v>33616</v>
      </c>
      <c r="E26" s="21">
        <f t="shared" si="0"/>
        <v>0.23731230542240545</v>
      </c>
      <c r="F26" s="6"/>
    </row>
    <row r="27" spans="1:6" ht="26.25" x14ac:dyDescent="0.4">
      <c r="A27" s="17">
        <v>1990</v>
      </c>
      <c r="B27" s="18">
        <v>92446</v>
      </c>
      <c r="C27" s="19">
        <v>0</v>
      </c>
      <c r="D27" s="20">
        <v>42894</v>
      </c>
      <c r="E27" s="21">
        <f t="shared" si="0"/>
        <v>0.31693512634845572</v>
      </c>
      <c r="F27" s="6"/>
    </row>
    <row r="28" spans="1:6" ht="26.25" x14ac:dyDescent="0.4">
      <c r="A28" s="17">
        <v>1991</v>
      </c>
      <c r="B28" s="18">
        <v>86547</v>
      </c>
      <c r="C28" s="19">
        <v>0</v>
      </c>
      <c r="D28" s="20">
        <v>47401</v>
      </c>
      <c r="E28" s="21">
        <f t="shared" si="0"/>
        <v>0.35387613103592441</v>
      </c>
      <c r="F28" s="6"/>
    </row>
    <row r="29" spans="1:6" ht="26.25" x14ac:dyDescent="0.4">
      <c r="A29" s="17">
        <v>1992</v>
      </c>
      <c r="B29" s="18">
        <v>84256</v>
      </c>
      <c r="C29" s="19">
        <v>0</v>
      </c>
      <c r="D29" s="20">
        <v>53558</v>
      </c>
      <c r="E29" s="21">
        <f t="shared" si="0"/>
        <v>0.3886252485233721</v>
      </c>
      <c r="F29" s="6"/>
    </row>
    <row r="30" spans="1:6" ht="26.25" x14ac:dyDescent="0.4">
      <c r="A30" s="17">
        <v>1993</v>
      </c>
      <c r="B30" s="18">
        <v>70189</v>
      </c>
      <c r="C30" s="19">
        <v>0</v>
      </c>
      <c r="D30" s="20">
        <v>63926</v>
      </c>
      <c r="E30" s="21">
        <f t="shared" si="0"/>
        <v>0.47665063564851062</v>
      </c>
      <c r="F30" s="6"/>
    </row>
    <row r="31" spans="1:6" ht="26.25" x14ac:dyDescent="0.4">
      <c r="A31" s="17">
        <v>1994</v>
      </c>
      <c r="B31" s="18">
        <v>61667</v>
      </c>
      <c r="C31" s="19">
        <v>0</v>
      </c>
      <c r="D31" s="20">
        <v>67347</v>
      </c>
      <c r="E31" s="21">
        <f t="shared" si="0"/>
        <v>0.52201311485575208</v>
      </c>
      <c r="F31" s="6"/>
    </row>
    <row r="32" spans="1:6" ht="26.25" x14ac:dyDescent="0.4">
      <c r="A32" s="17">
        <v>1995</v>
      </c>
      <c r="B32" s="18">
        <v>47136</v>
      </c>
      <c r="C32" s="19">
        <v>0</v>
      </c>
      <c r="D32" s="20">
        <v>59721</v>
      </c>
      <c r="E32" s="21">
        <f t="shared" si="0"/>
        <v>0.55888711081164544</v>
      </c>
      <c r="F32" s="6"/>
    </row>
    <row r="33" spans="1:6" ht="26.25" x14ac:dyDescent="0.4">
      <c r="A33" s="17">
        <v>1996</v>
      </c>
      <c r="B33" s="22">
        <v>48474</v>
      </c>
      <c r="C33" s="19">
        <v>0</v>
      </c>
      <c r="D33" s="20">
        <v>67078</v>
      </c>
      <c r="E33" s="21">
        <f t="shared" si="0"/>
        <v>0.58050055386319577</v>
      </c>
      <c r="F33" s="6"/>
    </row>
    <row r="34" spans="1:6" ht="26.25" x14ac:dyDescent="0.4">
      <c r="A34" s="17">
        <v>1997</v>
      </c>
      <c r="B34" s="22">
        <v>49142</v>
      </c>
      <c r="C34" s="19">
        <v>0</v>
      </c>
      <c r="D34" s="20">
        <v>58236</v>
      </c>
      <c r="E34" s="21">
        <f t="shared" si="0"/>
        <v>0.54234573190038926</v>
      </c>
      <c r="F34" s="6"/>
    </row>
    <row r="35" spans="1:6" ht="26.25" x14ac:dyDescent="0.4">
      <c r="A35" s="17">
        <v>1998</v>
      </c>
      <c r="B35" s="22">
        <v>19843</v>
      </c>
      <c r="C35" s="19">
        <v>0</v>
      </c>
      <c r="D35" s="20">
        <v>17764</v>
      </c>
      <c r="E35" s="21">
        <f t="shared" si="0"/>
        <v>0.47235886935942778</v>
      </c>
      <c r="F35" s="6"/>
    </row>
    <row r="36" spans="1:6" ht="26.25" x14ac:dyDescent="0.4">
      <c r="A36" s="17">
        <v>1999</v>
      </c>
      <c r="B36" s="22">
        <v>22565</v>
      </c>
      <c r="C36" s="19">
        <v>0</v>
      </c>
      <c r="D36" s="20">
        <v>22276</v>
      </c>
      <c r="E36" s="21">
        <f t="shared" si="0"/>
        <v>0.49677750273187482</v>
      </c>
      <c r="F36" s="6"/>
    </row>
    <row r="37" spans="1:6" ht="26.25" x14ac:dyDescent="0.4">
      <c r="A37" s="17">
        <v>2000</v>
      </c>
      <c r="B37" s="22">
        <v>50874</v>
      </c>
      <c r="C37" s="19">
        <v>0</v>
      </c>
      <c r="D37" s="20">
        <v>80678</v>
      </c>
      <c r="E37" s="21">
        <f t="shared" si="0"/>
        <v>0.61327839941620044</v>
      </c>
      <c r="F37" s="6"/>
    </row>
    <row r="38" spans="1:6" ht="26.25" x14ac:dyDescent="0.4">
      <c r="A38" s="17">
        <v>2001</v>
      </c>
      <c r="B38" s="22">
        <v>59186</v>
      </c>
      <c r="C38" s="19">
        <v>0</v>
      </c>
      <c r="D38" s="20">
        <v>91046</v>
      </c>
      <c r="E38" s="21">
        <f t="shared" si="0"/>
        <v>0.60603599765695726</v>
      </c>
      <c r="F38" s="6"/>
    </row>
    <row r="39" spans="1:6" ht="26.25" x14ac:dyDescent="0.4">
      <c r="A39" s="17">
        <v>2002</v>
      </c>
      <c r="B39" s="22">
        <v>46561</v>
      </c>
      <c r="C39" s="19">
        <v>298</v>
      </c>
      <c r="D39" s="20">
        <v>92433</v>
      </c>
      <c r="E39" s="21">
        <f>D39/(D39+B39)</f>
        <v>0.66501431716476966</v>
      </c>
    </row>
    <row r="40" spans="1:6" ht="26.25" x14ac:dyDescent="0.4">
      <c r="A40" s="17">
        <v>2003</v>
      </c>
      <c r="B40" s="22">
        <v>38257</v>
      </c>
      <c r="C40" s="19">
        <v>0</v>
      </c>
      <c r="D40" s="20">
        <v>82546</v>
      </c>
      <c r="E40" s="21">
        <f>D40/(D40+B40)</f>
        <v>0.68331084492934779</v>
      </c>
    </row>
    <row r="41" spans="1:6" ht="26.25" x14ac:dyDescent="0.4">
      <c r="A41" s="17">
        <v>2004</v>
      </c>
      <c r="B41" s="22">
        <v>29684</v>
      </c>
      <c r="C41" s="19">
        <v>0</v>
      </c>
      <c r="D41" s="20">
        <v>74073</v>
      </c>
      <c r="E41" s="21">
        <f>D41/(D41+B41)</f>
        <v>0.71390845918829571</v>
      </c>
    </row>
    <row r="42" spans="1:6" ht="26.25" x14ac:dyDescent="0.4">
      <c r="A42" s="17">
        <v>2005</v>
      </c>
      <c r="B42" s="22">
        <v>30092</v>
      </c>
      <c r="C42" s="19">
        <v>0</v>
      </c>
      <c r="D42" s="20">
        <v>67969</v>
      </c>
      <c r="E42" s="21">
        <f>D42/(D42+B42)</f>
        <v>0.6931297865614261</v>
      </c>
    </row>
    <row r="43" spans="1:6" ht="26.25" x14ac:dyDescent="0.4">
      <c r="A43" s="17">
        <v>2006</v>
      </c>
      <c r="B43" s="22">
        <v>29429</v>
      </c>
      <c r="C43" s="19">
        <v>0</v>
      </c>
      <c r="D43" s="20">
        <v>67058</v>
      </c>
      <c r="E43" s="21">
        <f t="shared" ref="E43:E49" si="1">D43/(D43+B43)</f>
        <v>0.69499518069791788</v>
      </c>
    </row>
    <row r="44" spans="1:6" ht="26.25" x14ac:dyDescent="0.4">
      <c r="A44" s="17">
        <v>2007</v>
      </c>
      <c r="B44" s="22">
        <v>26669</v>
      </c>
      <c r="C44" s="19">
        <v>0</v>
      </c>
      <c r="D44" s="20">
        <v>51123</v>
      </c>
      <c r="E44" s="21">
        <f t="shared" si="1"/>
        <v>0.65717554504319209</v>
      </c>
    </row>
    <row r="45" spans="1:6" ht="26.25" x14ac:dyDescent="0.4">
      <c r="A45" s="17">
        <v>2008</v>
      </c>
      <c r="B45" s="22">
        <v>16923</v>
      </c>
      <c r="C45" s="19">
        <v>0</v>
      </c>
      <c r="D45" s="20">
        <v>55104</v>
      </c>
      <c r="E45" s="21">
        <f t="shared" si="1"/>
        <v>0.76504644091798912</v>
      </c>
    </row>
    <row r="46" spans="1:6" ht="26.25" x14ac:dyDescent="0.4">
      <c r="A46" s="17">
        <v>2009</v>
      </c>
      <c r="B46" s="22">
        <v>22377</v>
      </c>
      <c r="C46" s="19">
        <v>526</v>
      </c>
      <c r="D46" s="20">
        <v>32630</v>
      </c>
      <c r="E46" s="21">
        <f t="shared" si="1"/>
        <v>0.59319722944352538</v>
      </c>
    </row>
    <row r="47" spans="1:6" ht="26.25" x14ac:dyDescent="0.4">
      <c r="A47" s="17">
        <v>2010</v>
      </c>
      <c r="B47" s="22">
        <v>40025</v>
      </c>
      <c r="C47" s="19">
        <v>0</v>
      </c>
      <c r="D47" s="20">
        <v>100595</v>
      </c>
      <c r="E47" s="21">
        <f t="shared" si="1"/>
        <v>0.71536765751671172</v>
      </c>
    </row>
    <row r="48" spans="1:6" ht="26.25" x14ac:dyDescent="0.4">
      <c r="A48" s="17">
        <v>2011</v>
      </c>
      <c r="B48" s="22">
        <v>36655</v>
      </c>
      <c r="C48" s="19">
        <v>2164</v>
      </c>
      <c r="D48" s="20">
        <v>70935</v>
      </c>
      <c r="E48" s="21">
        <f t="shared" si="1"/>
        <v>0.65930848591876567</v>
      </c>
    </row>
    <row r="49" spans="1:5" ht="26.25" x14ac:dyDescent="0.4">
      <c r="A49" s="17">
        <v>2012</v>
      </c>
      <c r="B49" s="22">
        <v>36993</v>
      </c>
      <c r="C49" s="19">
        <v>0</v>
      </c>
      <c r="D49" s="20">
        <v>122165</v>
      </c>
      <c r="E49" s="21">
        <f t="shared" si="1"/>
        <v>0.76757059023109109</v>
      </c>
    </row>
    <row r="50" spans="1:5" ht="26.25" x14ac:dyDescent="0.4">
      <c r="A50" s="17">
        <v>2013</v>
      </c>
      <c r="B50" s="22">
        <v>28124</v>
      </c>
      <c r="C50" s="19">
        <v>0</v>
      </c>
      <c r="D50" s="20">
        <v>119309</v>
      </c>
      <c r="E50" s="21">
        <f t="shared" ref="E50:E52" si="2">D50/(D50+B50)</f>
        <v>0.80924216423731454</v>
      </c>
    </row>
    <row r="51" spans="1:5" ht="26.25" x14ac:dyDescent="0.4">
      <c r="A51" s="17">
        <v>2014</v>
      </c>
      <c r="B51" s="22">
        <v>33355</v>
      </c>
      <c r="C51" s="19">
        <v>0</v>
      </c>
      <c r="D51" s="20">
        <v>137356</v>
      </c>
      <c r="E51" s="21">
        <f t="shared" si="2"/>
        <v>0.80461130214221699</v>
      </c>
    </row>
    <row r="52" spans="1:5" ht="26.25" x14ac:dyDescent="0.4">
      <c r="A52" s="17">
        <v>2015</v>
      </c>
      <c r="B52" s="22">
        <v>26137</v>
      </c>
      <c r="C52" s="19">
        <v>0</v>
      </c>
      <c r="D52" s="20">
        <v>30730</v>
      </c>
      <c r="E52" s="21">
        <f t="shared" si="2"/>
        <v>0.54038370232296407</v>
      </c>
    </row>
    <row r="53" spans="1:5" ht="26.25" x14ac:dyDescent="0.4">
      <c r="A53" s="17">
        <v>2016</v>
      </c>
      <c r="B53" s="22">
        <v>22788</v>
      </c>
      <c r="C53" s="19">
        <v>0</v>
      </c>
      <c r="D53" s="20">
        <v>28867</v>
      </c>
      <c r="E53" s="21">
        <f>D53/(D53+B53)</f>
        <v>0.55884231923337524</v>
      </c>
    </row>
    <row r="54" spans="1:5" ht="26.25" x14ac:dyDescent="0.4">
      <c r="A54" s="17">
        <v>2017</v>
      </c>
      <c r="B54" s="22">
        <v>24314</v>
      </c>
      <c r="C54" s="19">
        <v>0</v>
      </c>
      <c r="D54" s="20">
        <v>28514</v>
      </c>
      <c r="E54" s="21">
        <f>D54/(D54+B54)</f>
        <v>0.53975164685394106</v>
      </c>
    </row>
    <row r="55" spans="1:5" ht="26.25" x14ac:dyDescent="0.4">
      <c r="A55" s="17">
        <v>2018</v>
      </c>
      <c r="B55" s="22">
        <v>25210</v>
      </c>
      <c r="C55" s="19">
        <v>0</v>
      </c>
      <c r="D55" s="20">
        <v>29864</v>
      </c>
      <c r="E55" s="21">
        <f>D55/(D55+B55)</f>
        <v>0.54225224243744785</v>
      </c>
    </row>
    <row r="56" spans="1:5" ht="26.25" x14ac:dyDescent="0.4">
      <c r="A56" s="17">
        <v>2019</v>
      </c>
      <c r="B56" s="22">
        <v>23163</v>
      </c>
      <c r="C56" s="19">
        <v>0</v>
      </c>
      <c r="D56" s="20">
        <v>34160</v>
      </c>
      <c r="E56" s="21">
        <f>D56/(D56+B56)</f>
        <v>0.5959213579191599</v>
      </c>
    </row>
    <row r="57" spans="1:5" ht="26.25" x14ac:dyDescent="0.4">
      <c r="A57" s="17">
        <v>2020</v>
      </c>
      <c r="B57" s="22">
        <v>20767</v>
      </c>
      <c r="C57" s="19">
        <v>0</v>
      </c>
      <c r="D57" s="20">
        <v>27920</v>
      </c>
      <c r="E57" s="21">
        <f>D57/(D57+B57)</f>
        <v>0.57345903423911926</v>
      </c>
    </row>
  </sheetData>
  <phoneticPr fontId="3" type="noConversion"/>
  <printOptions horizontalCentered="1" verticalCentered="1" gridLinesSet="0"/>
  <pageMargins left="0.25" right="0.18" top="0.55000000000000004" bottom="0.46" header="0.47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U72"/>
  <sheetViews>
    <sheetView showGridLines="0" topLeftCell="A37" zoomScale="55" zoomScaleNormal="55" workbookViewId="0">
      <selection activeCell="D61" sqref="D6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61" width="9.140625" style="3"/>
    <col min="62" max="62" width="32.42578125" style="3" customWidth="1"/>
    <col min="63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36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36" t="s">
        <v>4</v>
      </c>
      <c r="F5" s="1"/>
    </row>
    <row r="6" spans="1:6" ht="25.5" x14ac:dyDescent="0.35">
      <c r="A6" s="13"/>
      <c r="B6" s="16" t="s">
        <v>0</v>
      </c>
      <c r="C6" s="33" t="s">
        <v>2</v>
      </c>
      <c r="D6" s="31" t="s">
        <v>1</v>
      </c>
      <c r="E6" s="15" t="s">
        <v>5</v>
      </c>
      <c r="F6" s="2"/>
    </row>
    <row r="7" spans="1:6" ht="26.25" x14ac:dyDescent="0.4">
      <c r="A7" s="17">
        <v>1970</v>
      </c>
      <c r="B7" s="35">
        <v>6819</v>
      </c>
      <c r="C7" s="34">
        <v>9828</v>
      </c>
      <c r="D7" s="32">
        <v>23</v>
      </c>
      <c r="E7" s="21">
        <f t="shared" ref="E7:E39" si="0">D7/(D7+B7)</f>
        <v>3.3615901783104357E-3</v>
      </c>
      <c r="F7" s="6"/>
    </row>
    <row r="8" spans="1:6" ht="26.25" x14ac:dyDescent="0.4">
      <c r="A8" s="17">
        <v>1971</v>
      </c>
      <c r="B8" s="35">
        <v>687080</v>
      </c>
      <c r="C8" s="34">
        <v>903044</v>
      </c>
      <c r="D8" s="32">
        <v>0</v>
      </c>
      <c r="E8" s="21">
        <f t="shared" si="0"/>
        <v>0</v>
      </c>
      <c r="F8" s="6"/>
    </row>
    <row r="9" spans="1:6" ht="26.25" x14ac:dyDescent="0.4">
      <c r="A9" s="17">
        <v>1972</v>
      </c>
      <c r="B9" s="35">
        <v>12062344</v>
      </c>
      <c r="C9" s="34">
        <v>15279243</v>
      </c>
      <c r="D9" s="32">
        <v>26468</v>
      </c>
      <c r="E9" s="21">
        <f t="shared" si="0"/>
        <v>2.1894624550369383E-3</v>
      </c>
      <c r="F9" s="6"/>
    </row>
    <row r="10" spans="1:6" ht="26.25" x14ac:dyDescent="0.4">
      <c r="A10" s="17">
        <v>1973</v>
      </c>
      <c r="B10" s="35">
        <v>27894547</v>
      </c>
      <c r="C10" s="34">
        <v>33466696</v>
      </c>
      <c r="D10" s="32">
        <v>422462</v>
      </c>
      <c r="E10" s="21">
        <f t="shared" si="0"/>
        <v>1.4919019166183829E-2</v>
      </c>
      <c r="F10" s="6"/>
    </row>
    <row r="11" spans="1:6" ht="26.25" x14ac:dyDescent="0.4">
      <c r="A11" s="17">
        <v>1974</v>
      </c>
      <c r="B11" s="35">
        <v>31574636</v>
      </c>
      <c r="C11" s="34">
        <v>37792260</v>
      </c>
      <c r="D11" s="32">
        <v>364790</v>
      </c>
      <c r="E11" s="21">
        <f t="shared" si="0"/>
        <v>1.1421307320926806E-2</v>
      </c>
      <c r="F11" s="6"/>
    </row>
    <row r="12" spans="1:6" ht="26.25" x14ac:dyDescent="0.4">
      <c r="A12" s="17">
        <v>1975</v>
      </c>
      <c r="B12" s="35">
        <v>31693209</v>
      </c>
      <c r="C12" s="34">
        <v>39351568</v>
      </c>
      <c r="D12" s="32">
        <v>479775</v>
      </c>
      <c r="E12" s="21">
        <f t="shared" si="0"/>
        <v>1.4912356280039177E-2</v>
      </c>
      <c r="F12" s="6"/>
    </row>
    <row r="13" spans="1:6" ht="26.25" x14ac:dyDescent="0.4">
      <c r="A13" s="17">
        <v>1976</v>
      </c>
      <c r="B13" s="35">
        <v>33561648</v>
      </c>
      <c r="C13" s="34">
        <v>40971132</v>
      </c>
      <c r="D13" s="32">
        <v>1526821</v>
      </c>
      <c r="E13" s="21">
        <f t="shared" si="0"/>
        <v>4.3513468769469536E-2</v>
      </c>
      <c r="F13" s="6"/>
    </row>
    <row r="14" spans="1:6" ht="26.25" x14ac:dyDescent="0.4">
      <c r="A14" s="17">
        <v>1977</v>
      </c>
      <c r="B14" s="35">
        <v>35225341</v>
      </c>
      <c r="C14" s="34">
        <v>43842630</v>
      </c>
      <c r="D14" s="32">
        <v>4097864</v>
      </c>
      <c r="E14" s="21">
        <f t="shared" si="0"/>
        <v>0.10420981707874523</v>
      </c>
      <c r="F14" s="6"/>
    </row>
    <row r="15" spans="1:6" ht="26.25" x14ac:dyDescent="0.4">
      <c r="A15" s="17">
        <v>1978</v>
      </c>
      <c r="B15" s="35">
        <v>36087305</v>
      </c>
      <c r="C15" s="34">
        <v>45328381</v>
      </c>
      <c r="D15" s="32">
        <v>5472093</v>
      </c>
      <c r="E15" s="21">
        <f t="shared" si="0"/>
        <v>0.131669207527982</v>
      </c>
      <c r="F15" s="6"/>
    </row>
    <row r="16" spans="1:6" ht="26.25" x14ac:dyDescent="0.4">
      <c r="A16" s="17">
        <v>1979</v>
      </c>
      <c r="B16" s="35">
        <v>36089373</v>
      </c>
      <c r="C16" s="34">
        <v>44196356</v>
      </c>
      <c r="D16" s="32">
        <v>6454340</v>
      </c>
      <c r="E16" s="21">
        <f t="shared" si="0"/>
        <v>0.15171078274244656</v>
      </c>
      <c r="F16" s="6"/>
    </row>
    <row r="17" spans="1:42" ht="26.25" x14ac:dyDescent="0.4">
      <c r="A17" s="17">
        <v>1980</v>
      </c>
      <c r="B17" s="35">
        <v>31914848</v>
      </c>
      <c r="C17" s="34">
        <v>40129878</v>
      </c>
      <c r="D17" s="32">
        <v>9363945</v>
      </c>
      <c r="E17" s="21">
        <f t="shared" si="0"/>
        <v>0.22684638574582353</v>
      </c>
      <c r="F17" s="6"/>
    </row>
    <row r="18" spans="1:42" ht="26.25" x14ac:dyDescent="0.4">
      <c r="A18" s="17">
        <v>1981</v>
      </c>
      <c r="B18" s="35">
        <v>24972497</v>
      </c>
      <c r="C18" s="34">
        <v>32662924</v>
      </c>
      <c r="D18" s="32">
        <v>17162501</v>
      </c>
      <c r="E18" s="21">
        <f t="shared" si="0"/>
        <v>0.4073217471138838</v>
      </c>
      <c r="F18" s="6"/>
    </row>
    <row r="19" spans="1:42" ht="26.25" x14ac:dyDescent="0.4">
      <c r="A19" s="17">
        <v>1982</v>
      </c>
      <c r="B19" s="35">
        <v>16750425</v>
      </c>
      <c r="C19" s="34">
        <v>21797397</v>
      </c>
      <c r="D19" s="32">
        <v>28181554</v>
      </c>
      <c r="E19" s="21">
        <f t="shared" si="0"/>
        <v>0.62720482443027936</v>
      </c>
      <c r="F19" s="6"/>
    </row>
    <row r="20" spans="1:42" ht="26.25" x14ac:dyDescent="0.4">
      <c r="A20" s="17">
        <v>1983</v>
      </c>
      <c r="B20" s="35">
        <v>12530827</v>
      </c>
      <c r="C20" s="34">
        <v>19605561</v>
      </c>
      <c r="D20" s="32">
        <v>34737652</v>
      </c>
      <c r="E20" s="21">
        <f t="shared" si="0"/>
        <v>0.73490098972721341</v>
      </c>
      <c r="F20" s="6"/>
    </row>
    <row r="21" spans="1:42" ht="26.25" x14ac:dyDescent="0.4">
      <c r="A21" s="17">
        <v>1984</v>
      </c>
      <c r="B21" s="35">
        <v>8769649</v>
      </c>
      <c r="C21" s="34">
        <v>11014328</v>
      </c>
      <c r="D21" s="32">
        <v>49249215</v>
      </c>
      <c r="E21" s="21">
        <f t="shared" si="0"/>
        <v>0.84884831595461785</v>
      </c>
      <c r="F21" s="8"/>
    </row>
    <row r="22" spans="1:42" ht="26.25" x14ac:dyDescent="0.4">
      <c r="A22" s="17">
        <v>1985</v>
      </c>
      <c r="B22" s="35">
        <v>6358259</v>
      </c>
      <c r="C22" s="34">
        <v>9440024</v>
      </c>
      <c r="D22" s="32">
        <v>53651208</v>
      </c>
      <c r="E22" s="21">
        <f t="shared" si="0"/>
        <v>0.89404573448386071</v>
      </c>
      <c r="F22" s="6"/>
    </row>
    <row r="23" spans="1:42" ht="26.25" x14ac:dyDescent="0.4">
      <c r="A23" s="17">
        <v>1986</v>
      </c>
      <c r="B23" s="35">
        <v>5518771</v>
      </c>
      <c r="C23" s="34">
        <v>8212553</v>
      </c>
      <c r="D23" s="32">
        <v>44652415</v>
      </c>
      <c r="E23" s="21">
        <f t="shared" si="0"/>
        <v>0.89000118514240423</v>
      </c>
      <c r="F23" s="6"/>
      <c r="Y23" s="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6.25" x14ac:dyDescent="0.4">
      <c r="A24" s="17">
        <v>1987</v>
      </c>
      <c r="B24" s="35">
        <v>4676964</v>
      </c>
      <c r="C24" s="34">
        <v>7830538</v>
      </c>
      <c r="D24" s="32">
        <v>51653832</v>
      </c>
      <c r="E24" s="21">
        <f t="shared" si="0"/>
        <v>0.91697323077060722</v>
      </c>
      <c r="F24" s="6"/>
    </row>
    <row r="25" spans="1:42" ht="26.25" x14ac:dyDescent="0.4">
      <c r="A25" s="17">
        <v>1988</v>
      </c>
      <c r="B25" s="35">
        <v>4729067</v>
      </c>
      <c r="C25" s="34">
        <v>7443364</v>
      </c>
      <c r="D25" s="32">
        <v>46050785</v>
      </c>
      <c r="E25" s="21">
        <f t="shared" si="0"/>
        <v>0.90687119371675207</v>
      </c>
      <c r="F25" s="6"/>
    </row>
    <row r="26" spans="1:42" ht="26.25" x14ac:dyDescent="0.4">
      <c r="A26" s="17">
        <v>1989</v>
      </c>
      <c r="B26" s="35">
        <v>4814354</v>
      </c>
      <c r="C26" s="34">
        <v>7595813</v>
      </c>
      <c r="D26" s="32">
        <v>51452328</v>
      </c>
      <c r="E26" s="21">
        <f t="shared" si="0"/>
        <v>0.91443685980986045</v>
      </c>
      <c r="F26" s="6"/>
    </row>
    <row r="27" spans="1:42" ht="26.25" x14ac:dyDescent="0.4">
      <c r="A27" s="17">
        <v>1990</v>
      </c>
      <c r="B27" s="35">
        <v>3645049</v>
      </c>
      <c r="C27" s="34">
        <v>6208968</v>
      </c>
      <c r="D27" s="32">
        <v>42052525</v>
      </c>
      <c r="E27" s="21">
        <f t="shared" si="0"/>
        <v>0.92023539367757246</v>
      </c>
      <c r="F27" s="6"/>
    </row>
    <row r="28" spans="1:42" ht="26.25" x14ac:dyDescent="0.4">
      <c r="A28" s="17">
        <v>1991</v>
      </c>
      <c r="B28" s="35">
        <v>2947539</v>
      </c>
      <c r="C28" s="34">
        <v>5099123</v>
      </c>
      <c r="D28" s="32">
        <v>43428820</v>
      </c>
      <c r="E28" s="21">
        <f t="shared" si="0"/>
        <v>0.93644307005644833</v>
      </c>
      <c r="F28" s="6"/>
    </row>
    <row r="29" spans="1:42" ht="26.25" x14ac:dyDescent="0.4">
      <c r="A29" s="17">
        <v>1992</v>
      </c>
      <c r="B29" s="35">
        <v>3818658</v>
      </c>
      <c r="C29" s="34">
        <v>6465960</v>
      </c>
      <c r="D29" s="32">
        <v>53872367</v>
      </c>
      <c r="E29" s="21">
        <f t="shared" si="0"/>
        <v>0.93380845634134602</v>
      </c>
      <c r="F29" s="6"/>
    </row>
    <row r="30" spans="1:42" ht="26.25" x14ac:dyDescent="0.4">
      <c r="A30" s="17">
        <v>1993</v>
      </c>
      <c r="B30" s="35">
        <v>3954826</v>
      </c>
      <c r="C30" s="34">
        <v>6960372</v>
      </c>
      <c r="D30" s="32">
        <v>58167905</v>
      </c>
      <c r="E30" s="21">
        <f t="shared" si="0"/>
        <v>0.93633850385618111</v>
      </c>
      <c r="F30" s="6"/>
    </row>
    <row r="31" spans="1:42" ht="26.25" x14ac:dyDescent="0.4">
      <c r="A31" s="17">
        <v>1994</v>
      </c>
      <c r="B31" s="35">
        <v>4159336</v>
      </c>
      <c r="C31" s="34">
        <v>7410410</v>
      </c>
      <c r="D31" s="32">
        <v>55199267</v>
      </c>
      <c r="E31" s="21">
        <f t="shared" si="0"/>
        <v>0.92992867436587079</v>
      </c>
      <c r="F31" s="6"/>
    </row>
    <row r="32" spans="1:42" ht="26.25" x14ac:dyDescent="0.4">
      <c r="A32" s="17">
        <v>1995</v>
      </c>
      <c r="B32" s="35">
        <v>3810967</v>
      </c>
      <c r="C32" s="34">
        <v>6230813</v>
      </c>
      <c r="D32" s="32">
        <v>61436742</v>
      </c>
      <c r="E32" s="21">
        <f t="shared" si="0"/>
        <v>0.94159232472055077</v>
      </c>
      <c r="F32" s="6"/>
    </row>
    <row r="33" spans="1:6" ht="26.25" x14ac:dyDescent="0.4">
      <c r="A33" s="17">
        <v>1996</v>
      </c>
      <c r="B33" s="35">
        <v>3895660</v>
      </c>
      <c r="C33" s="34">
        <v>5859793</v>
      </c>
      <c r="D33" s="32">
        <v>68565089</v>
      </c>
      <c r="E33" s="21">
        <f t="shared" si="0"/>
        <v>0.94623765205628774</v>
      </c>
      <c r="F33" s="6"/>
    </row>
    <row r="34" spans="1:6" ht="26.25" x14ac:dyDescent="0.4">
      <c r="A34" s="17">
        <v>1997</v>
      </c>
      <c r="B34" s="35">
        <v>3759700</v>
      </c>
      <c r="C34" s="34">
        <v>6093128</v>
      </c>
      <c r="D34" s="32">
        <v>71182135</v>
      </c>
      <c r="E34" s="21">
        <f t="shared" si="0"/>
        <v>0.94983175952390275</v>
      </c>
      <c r="F34" s="6"/>
    </row>
    <row r="35" spans="1:6" ht="26.25" x14ac:dyDescent="0.4">
      <c r="A35" s="17">
        <v>1998</v>
      </c>
      <c r="B35" s="35">
        <v>3592132</v>
      </c>
      <c r="C35" s="34">
        <v>5680900</v>
      </c>
      <c r="D35" s="32">
        <v>76271406</v>
      </c>
      <c r="E35" s="21">
        <f t="shared" si="0"/>
        <v>0.95502162701582294</v>
      </c>
      <c r="F35" s="6"/>
    </row>
    <row r="36" spans="1:6" ht="26.25" x14ac:dyDescent="0.4">
      <c r="A36" s="17">
        <v>1999</v>
      </c>
      <c r="B36" s="35">
        <v>3540332</v>
      </c>
      <c r="C36" s="34">
        <v>6026604</v>
      </c>
      <c r="D36" s="32">
        <v>71061187</v>
      </c>
      <c r="E36" s="21">
        <f t="shared" si="0"/>
        <v>0.95254343279524911</v>
      </c>
      <c r="F36" s="6"/>
    </row>
    <row r="37" spans="1:6" ht="26.25" x14ac:dyDescent="0.4">
      <c r="A37" s="17">
        <v>2000</v>
      </c>
      <c r="B37" s="35">
        <v>3385659</v>
      </c>
      <c r="C37" s="34">
        <v>6686994</v>
      </c>
      <c r="D37" s="32">
        <v>59723505</v>
      </c>
      <c r="E37" s="21">
        <f t="shared" si="0"/>
        <v>0.9463523395746456</v>
      </c>
      <c r="F37" s="6"/>
    </row>
    <row r="38" spans="1:6" ht="26.25" x14ac:dyDescent="0.4">
      <c r="A38" s="17">
        <v>2001</v>
      </c>
      <c r="B38" s="35">
        <v>3106905</v>
      </c>
      <c r="C38" s="34">
        <v>5957677</v>
      </c>
      <c r="D38" s="32">
        <v>59131751</v>
      </c>
      <c r="E38" s="21">
        <f t="shared" si="0"/>
        <v>0.95008078259273465</v>
      </c>
      <c r="F38" s="6"/>
    </row>
    <row r="39" spans="1:6" ht="26.25" x14ac:dyDescent="0.4">
      <c r="A39" s="17">
        <v>2002</v>
      </c>
      <c r="B39" s="35">
        <v>2466319</v>
      </c>
      <c r="C39" s="34">
        <v>3623118</v>
      </c>
      <c r="D39" s="32">
        <v>51679006</v>
      </c>
      <c r="E39" s="21">
        <f t="shared" si="0"/>
        <v>0.9544500102271064</v>
      </c>
    </row>
    <row r="40" spans="1:6" ht="26.25" x14ac:dyDescent="0.4">
      <c r="A40" s="17">
        <v>2003</v>
      </c>
      <c r="B40" s="35">
        <v>2230230</v>
      </c>
      <c r="C40" s="34">
        <v>3380365</v>
      </c>
      <c r="D40" s="32">
        <v>43806208</v>
      </c>
      <c r="E40" s="21">
        <f>D40/(D40+B40)</f>
        <v>0.95155511379920399</v>
      </c>
    </row>
    <row r="41" spans="1:6" ht="26.25" x14ac:dyDescent="0.4">
      <c r="A41" s="17">
        <v>2004</v>
      </c>
      <c r="B41" s="35">
        <v>1947583</v>
      </c>
      <c r="C41" s="34">
        <v>3249324</v>
      </c>
      <c r="D41" s="32">
        <v>39213237</v>
      </c>
      <c r="E41" s="21">
        <f>D41/(D41+B41)</f>
        <v>0.95268357141572979</v>
      </c>
    </row>
    <row r="42" spans="1:6" ht="26.25" x14ac:dyDescent="0.4">
      <c r="A42" s="17">
        <v>2005</v>
      </c>
      <c r="B42" s="35">
        <v>1632289</v>
      </c>
      <c r="C42" s="34">
        <v>2619304</v>
      </c>
      <c r="D42" s="32">
        <v>38548042</v>
      </c>
      <c r="E42" s="21">
        <f t="shared" ref="E42:E48" si="1">D42/(D42+B42)</f>
        <v>0.95937591952639711</v>
      </c>
    </row>
    <row r="43" spans="1:6" ht="26.25" x14ac:dyDescent="0.4">
      <c r="A43" s="17">
        <v>2006</v>
      </c>
      <c r="B43" s="35">
        <v>1402653</v>
      </c>
      <c r="C43" s="34">
        <v>2574165</v>
      </c>
      <c r="D43" s="32">
        <v>41017253</v>
      </c>
      <c r="E43" s="21">
        <f t="shared" si="1"/>
        <v>0.96693408514389445</v>
      </c>
    </row>
    <row r="44" spans="1:6" ht="26.25" x14ac:dyDescent="0.4">
      <c r="A44" s="17">
        <v>2007</v>
      </c>
      <c r="B44" s="35">
        <v>1244895</v>
      </c>
      <c r="C44" s="34">
        <v>1662710</v>
      </c>
      <c r="D44" s="32">
        <v>39756309</v>
      </c>
      <c r="E44" s="21">
        <f t="shared" si="1"/>
        <v>0.96963759893489954</v>
      </c>
    </row>
    <row r="45" spans="1:6" ht="26.25" x14ac:dyDescent="0.4">
      <c r="A45" s="17">
        <v>2008</v>
      </c>
      <c r="B45" s="35">
        <v>1143918</v>
      </c>
      <c r="C45" s="34">
        <v>2487557</v>
      </c>
      <c r="D45" s="32">
        <v>30643075</v>
      </c>
      <c r="E45" s="21">
        <f t="shared" si="1"/>
        <v>0.96401301626737701</v>
      </c>
    </row>
    <row r="46" spans="1:6" ht="26.25" x14ac:dyDescent="0.4">
      <c r="A46" s="17">
        <v>2009</v>
      </c>
      <c r="B46" s="35">
        <v>12419</v>
      </c>
      <c r="C46" s="34">
        <v>0</v>
      </c>
      <c r="D46" s="32">
        <v>298281</v>
      </c>
      <c r="E46" s="21">
        <f t="shared" si="1"/>
        <v>0.96002896684905048</v>
      </c>
    </row>
    <row r="47" spans="1:6" ht="26.25" x14ac:dyDescent="0.4">
      <c r="A47" s="17">
        <v>2010</v>
      </c>
      <c r="B47" s="35">
        <v>913841</v>
      </c>
      <c r="C47" s="91">
        <v>13692032</v>
      </c>
      <c r="D47" s="32">
        <v>34187142</v>
      </c>
      <c r="E47" s="21">
        <f t="shared" si="1"/>
        <v>0.97396537299254549</v>
      </c>
    </row>
    <row r="48" spans="1:6" ht="26.25" x14ac:dyDescent="0.4">
      <c r="A48" s="17">
        <v>2011</v>
      </c>
      <c r="B48" s="35">
        <v>1103626</v>
      </c>
      <c r="C48" s="91">
        <v>16874975</v>
      </c>
      <c r="D48" s="32">
        <v>41739732</v>
      </c>
      <c r="E48" s="21">
        <f t="shared" si="1"/>
        <v>0.97424044119044073</v>
      </c>
    </row>
    <row r="49" spans="1:5" ht="26.25" x14ac:dyDescent="0.4">
      <c r="A49" s="17">
        <v>2012</v>
      </c>
      <c r="B49" s="35">
        <v>1219898</v>
      </c>
      <c r="C49" s="91">
        <v>18006418</v>
      </c>
      <c r="D49" s="32">
        <v>43223342</v>
      </c>
      <c r="E49" s="21">
        <f>D49/(D49+B49)</f>
        <v>0.97255155114703606</v>
      </c>
    </row>
    <row r="50" spans="1:5" ht="26.25" x14ac:dyDescent="0.4">
      <c r="A50" s="17">
        <v>2013</v>
      </c>
      <c r="B50" s="35">
        <v>1340826</v>
      </c>
      <c r="C50" s="91">
        <v>17793254</v>
      </c>
      <c r="D50" s="32">
        <v>40537546</v>
      </c>
      <c r="E50" s="21">
        <f>D50/(D50+B50)</f>
        <v>0.96798285281958907</v>
      </c>
    </row>
    <row r="51" spans="1:5" ht="26.25" x14ac:dyDescent="0.4">
      <c r="A51" s="17">
        <v>2014</v>
      </c>
      <c r="B51" s="35">
        <v>1462733</v>
      </c>
      <c r="C51" s="91">
        <v>21110449</v>
      </c>
      <c r="D51" s="32">
        <v>43735864</v>
      </c>
      <c r="E51" s="21">
        <f>D51/(D51+B51)</f>
        <v>0.96763764592073509</v>
      </c>
    </row>
    <row r="52" spans="1:5" ht="26.25" x14ac:dyDescent="0.4">
      <c r="A52" s="17">
        <v>2015</v>
      </c>
      <c r="B52" s="35">
        <v>1477713</v>
      </c>
      <c r="C52" s="91">
        <v>23379481</v>
      </c>
      <c r="D52" s="32">
        <v>44897725</v>
      </c>
      <c r="E52" s="21">
        <f t="shared" ref="E52:E53" si="2">D52/(D52+B52)</f>
        <v>0.96813586968170517</v>
      </c>
    </row>
    <row r="53" spans="1:5" ht="26.25" x14ac:dyDescent="0.4">
      <c r="A53" s="17">
        <v>2016</v>
      </c>
      <c r="B53" s="35">
        <v>1394924</v>
      </c>
      <c r="C53" s="91">
        <v>20683945</v>
      </c>
      <c r="D53" s="32">
        <v>42460237</v>
      </c>
      <c r="E53" s="21">
        <f t="shared" si="2"/>
        <v>0.96819247796171581</v>
      </c>
    </row>
    <row r="54" spans="1:5" ht="26.25" x14ac:dyDescent="0.4">
      <c r="A54" s="17">
        <v>2017</v>
      </c>
      <c r="B54" s="35">
        <v>1350474</v>
      </c>
      <c r="C54" s="91">
        <v>22858508</v>
      </c>
      <c r="D54" s="32">
        <v>42173980</v>
      </c>
      <c r="E54" s="21">
        <f t="shared" ref="E54:E56" si="3">D54/(D54+B54)</f>
        <v>0.96897206338303521</v>
      </c>
    </row>
    <row r="55" spans="1:5" ht="26.25" x14ac:dyDescent="0.4">
      <c r="A55" s="17">
        <v>2018</v>
      </c>
      <c r="B55" s="35">
        <v>1275441</v>
      </c>
      <c r="C55" s="91">
        <v>19686256</v>
      </c>
      <c r="D55" s="32">
        <v>39977598</v>
      </c>
      <c r="E55" s="21">
        <f t="shared" si="3"/>
        <v>0.96908249595866136</v>
      </c>
    </row>
    <row r="56" spans="1:5" ht="26.25" x14ac:dyDescent="0.4">
      <c r="A56" s="17">
        <v>2019</v>
      </c>
      <c r="B56" s="35">
        <v>1220928</v>
      </c>
      <c r="C56" s="91">
        <v>18343518</v>
      </c>
      <c r="D56" s="32">
        <v>39883304</v>
      </c>
      <c r="E56" s="21">
        <f t="shared" si="3"/>
        <v>0.97029678111976403</v>
      </c>
    </row>
    <row r="57" spans="1:5" ht="26.25" x14ac:dyDescent="0.4">
      <c r="A57" s="17">
        <v>2020</v>
      </c>
      <c r="B57" s="35">
        <v>936081</v>
      </c>
      <c r="C57" s="91">
        <v>11990967</v>
      </c>
      <c r="D57" s="32">
        <v>30842634</v>
      </c>
      <c r="E57" s="21">
        <f t="shared" ref="E57" si="4">D57/(D57+B57)</f>
        <v>0.97054377434707473</v>
      </c>
    </row>
    <row r="58" spans="1:5" ht="25.5" x14ac:dyDescent="0.35">
      <c r="B58" s="35"/>
    </row>
    <row r="59" spans="1:5" ht="25.5" x14ac:dyDescent="0.35">
      <c r="B59" s="35"/>
    </row>
    <row r="60" spans="1:5" ht="25.5" x14ac:dyDescent="0.35">
      <c r="B60" s="35"/>
    </row>
    <row r="61" spans="1:5" ht="25.5" x14ac:dyDescent="0.35">
      <c r="B61" s="35"/>
    </row>
    <row r="62" spans="1:5" ht="25.5" x14ac:dyDescent="0.35">
      <c r="B62" s="35"/>
    </row>
    <row r="63" spans="1:5" ht="25.5" x14ac:dyDescent="0.35">
      <c r="B63" s="35"/>
    </row>
    <row r="64" spans="1:5" ht="25.5" x14ac:dyDescent="0.35">
      <c r="B64" s="35"/>
    </row>
    <row r="65" spans="2:73" ht="25.5" x14ac:dyDescent="0.35">
      <c r="B65" s="35"/>
    </row>
    <row r="66" spans="2:73" ht="25.5" x14ac:dyDescent="0.35">
      <c r="B66" s="35"/>
    </row>
    <row r="67" spans="2:73" ht="25.5" x14ac:dyDescent="0.35">
      <c r="B67" s="35"/>
    </row>
    <row r="68" spans="2:73" ht="25.5" x14ac:dyDescent="0.35">
      <c r="B68" s="35"/>
      <c r="BD68" s="26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2:73" ht="25.5" x14ac:dyDescent="0.35">
      <c r="B69" s="35"/>
      <c r="BD69" s="26"/>
      <c r="BE69"/>
      <c r="BF69"/>
      <c r="BG69"/>
      <c r="BH69"/>
      <c r="BI69"/>
      <c r="BJ69"/>
      <c r="BK69"/>
      <c r="BL69"/>
      <c r="BM69"/>
      <c r="BN69"/>
      <c r="BO69"/>
      <c r="BP69" s="29"/>
      <c r="BQ69"/>
      <c r="BR69"/>
      <c r="BS69"/>
      <c r="BT69"/>
      <c r="BU69"/>
    </row>
    <row r="70" spans="2:73" ht="25.5" x14ac:dyDescent="0.35">
      <c r="B70" s="35"/>
      <c r="BD70" s="26"/>
      <c r="BF70" s="28"/>
      <c r="BG70"/>
      <c r="BH70"/>
      <c r="BI70"/>
      <c r="BJ70"/>
      <c r="BK70"/>
      <c r="BL70"/>
      <c r="BM70"/>
      <c r="BN70"/>
      <c r="BO70"/>
      <c r="BP70" s="30"/>
      <c r="BQ70"/>
      <c r="BR70"/>
      <c r="BS70"/>
      <c r="BT70"/>
    </row>
    <row r="71" spans="2:73" ht="25.5" x14ac:dyDescent="0.35">
      <c r="B71" s="35"/>
      <c r="BD71" s="26"/>
      <c r="BF71" s="27"/>
      <c r="BG71"/>
      <c r="BH71"/>
      <c r="BI71"/>
      <c r="BJ71"/>
      <c r="BK71"/>
      <c r="BL71"/>
      <c r="BM71"/>
      <c r="BN71"/>
      <c r="BO71"/>
      <c r="BP71" s="30"/>
      <c r="BQ71"/>
      <c r="BR71"/>
      <c r="BS71"/>
      <c r="BT71"/>
    </row>
    <row r="72" spans="2:73" ht="25.5" x14ac:dyDescent="0.35">
      <c r="B72" s="35"/>
      <c r="BD72" s="26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</row>
  </sheetData>
  <phoneticPr fontId="3" type="noConversion"/>
  <printOptions horizontalCentered="1" verticalCentered="1" gridLinesSet="0"/>
  <pageMargins left="0.25" right="0.18" top="0.43" bottom="0.46" header="0.24" footer="0.24"/>
  <pageSetup paperSize="5" scale="56" orientation="landscape" r:id="rId1"/>
  <headerFooter alignWithMargins="0">
    <oddFooter>&amp;L&amp;8&amp;D   &amp;T   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F60"/>
  <sheetViews>
    <sheetView showGridLines="0" topLeftCell="A40" zoomScale="55" zoomScaleNormal="55" workbookViewId="0">
      <selection activeCell="E58" sqref="E58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92"/>
    </row>
    <row r="4" spans="1:6" ht="26.25" x14ac:dyDescent="0.4">
      <c r="A4" s="13"/>
      <c r="B4" s="13"/>
      <c r="C4" s="13"/>
      <c r="D4" s="13"/>
      <c r="E4" s="14" t="s">
        <v>3</v>
      </c>
      <c r="F4" s="92"/>
    </row>
    <row r="5" spans="1:6" ht="26.25" x14ac:dyDescent="0.4">
      <c r="A5" s="15" t="s">
        <v>7</v>
      </c>
      <c r="B5" s="13"/>
      <c r="C5" s="13"/>
      <c r="D5" s="13"/>
      <c r="E5" s="14" t="s">
        <v>4</v>
      </c>
      <c r="F5" s="92"/>
    </row>
    <row r="6" spans="1:6" ht="26.25" x14ac:dyDescent="0.4">
      <c r="A6" s="13"/>
      <c r="B6" s="16" t="s">
        <v>0</v>
      </c>
      <c r="C6" s="16" t="s">
        <v>2</v>
      </c>
      <c r="D6" s="16" t="s">
        <v>1</v>
      </c>
      <c r="E6" s="16" t="s">
        <v>5</v>
      </c>
      <c r="F6" s="93"/>
    </row>
    <row r="7" spans="1:6" ht="26.25" x14ac:dyDescent="0.4">
      <c r="A7" s="17"/>
      <c r="B7" s="18"/>
      <c r="C7" s="19"/>
      <c r="D7" s="20"/>
      <c r="E7" s="21"/>
      <c r="F7" s="94"/>
    </row>
    <row r="8" spans="1:6" ht="26.25" x14ac:dyDescent="0.4">
      <c r="A8" s="17"/>
      <c r="B8" s="18"/>
      <c r="C8" s="19"/>
      <c r="D8" s="20"/>
      <c r="E8" s="21"/>
      <c r="F8" s="94"/>
    </row>
    <row r="9" spans="1:6" ht="26.25" x14ac:dyDescent="0.4">
      <c r="A9" s="17"/>
      <c r="B9" s="18"/>
      <c r="C9" s="19"/>
      <c r="D9" s="20"/>
      <c r="E9" s="21"/>
      <c r="F9" s="94"/>
    </row>
    <row r="10" spans="1:6" ht="26.25" x14ac:dyDescent="0.4">
      <c r="A10" s="17"/>
      <c r="B10" s="18"/>
      <c r="C10" s="19"/>
      <c r="D10" s="20"/>
      <c r="E10" s="21"/>
      <c r="F10" s="94"/>
    </row>
    <row r="11" spans="1:6" ht="26.25" x14ac:dyDescent="0.4">
      <c r="A11" s="17">
        <v>1974</v>
      </c>
      <c r="B11" s="18">
        <v>44276</v>
      </c>
      <c r="C11" s="19">
        <v>4428</v>
      </c>
      <c r="D11" s="20">
        <v>18649</v>
      </c>
      <c r="E11" s="21">
        <f t="shared" ref="E11:E38" si="0">D11/(D11+B11)</f>
        <v>0.29636869288835915</v>
      </c>
      <c r="F11" s="94"/>
    </row>
    <row r="12" spans="1:6" ht="26.25" x14ac:dyDescent="0.4">
      <c r="A12" s="17">
        <v>1975</v>
      </c>
      <c r="B12" s="18">
        <v>39943</v>
      </c>
      <c r="C12" s="19">
        <v>3995</v>
      </c>
      <c r="D12" s="20">
        <v>54216</v>
      </c>
      <c r="E12" s="21">
        <f t="shared" si="0"/>
        <v>0.57579201138499769</v>
      </c>
      <c r="F12" s="94"/>
    </row>
    <row r="13" spans="1:6" ht="26.25" x14ac:dyDescent="0.4">
      <c r="A13" s="17">
        <v>1976</v>
      </c>
      <c r="B13" s="18">
        <v>215286</v>
      </c>
      <c r="C13" s="19">
        <v>21193</v>
      </c>
      <c r="D13" s="20">
        <v>201703</v>
      </c>
      <c r="E13" s="21">
        <f t="shared" si="0"/>
        <v>0.48371299962349129</v>
      </c>
      <c r="F13" s="94"/>
    </row>
    <row r="14" spans="1:6" ht="26.25" x14ac:dyDescent="0.4">
      <c r="A14" s="17">
        <v>1977</v>
      </c>
      <c r="B14" s="18">
        <v>485329</v>
      </c>
      <c r="C14" s="19">
        <v>50691</v>
      </c>
      <c r="D14" s="20">
        <v>636528</v>
      </c>
      <c r="E14" s="21">
        <f t="shared" si="0"/>
        <v>0.5673878221555867</v>
      </c>
      <c r="F14" s="94"/>
    </row>
    <row r="15" spans="1:6" ht="26.25" x14ac:dyDescent="0.4">
      <c r="A15" s="17">
        <v>1978</v>
      </c>
      <c r="B15" s="18">
        <v>826097</v>
      </c>
      <c r="C15" s="19">
        <v>82608</v>
      </c>
      <c r="D15" s="20">
        <v>1588493</v>
      </c>
      <c r="E15" s="21">
        <f t="shared" si="0"/>
        <v>0.65787276514853454</v>
      </c>
      <c r="F15" s="94"/>
    </row>
    <row r="16" spans="1:6" ht="26.25" x14ac:dyDescent="0.4">
      <c r="A16" s="17">
        <v>1979</v>
      </c>
      <c r="B16" s="18">
        <v>664285</v>
      </c>
      <c r="C16" s="19">
        <v>67328</v>
      </c>
      <c r="D16" s="20">
        <v>1987719</v>
      </c>
      <c r="E16" s="21">
        <f t="shared" si="0"/>
        <v>0.74951583783433207</v>
      </c>
      <c r="F16" s="94"/>
    </row>
    <row r="17" spans="1:6" ht="26.25" x14ac:dyDescent="0.4">
      <c r="A17" s="17">
        <v>1980</v>
      </c>
      <c r="B17" s="18">
        <v>560565</v>
      </c>
      <c r="C17" s="19">
        <v>56453</v>
      </c>
      <c r="D17" s="20">
        <v>2644381</v>
      </c>
      <c r="E17" s="21">
        <f t="shared" si="0"/>
        <v>0.82509377693103092</v>
      </c>
      <c r="F17" s="94"/>
    </row>
    <row r="18" spans="1:6" ht="26.25" x14ac:dyDescent="0.4">
      <c r="A18" s="17">
        <v>1981</v>
      </c>
      <c r="B18" s="18">
        <v>466616</v>
      </c>
      <c r="C18" s="19">
        <v>46781</v>
      </c>
      <c r="D18" s="20">
        <v>3458233</v>
      </c>
      <c r="E18" s="21">
        <f t="shared" si="0"/>
        <v>0.88111236890896949</v>
      </c>
      <c r="F18" s="94"/>
    </row>
    <row r="19" spans="1:6" ht="26.25" x14ac:dyDescent="0.4">
      <c r="A19" s="17">
        <v>1982</v>
      </c>
      <c r="B19" s="18">
        <v>341667</v>
      </c>
      <c r="C19" s="19">
        <v>34202</v>
      </c>
      <c r="D19" s="20">
        <v>3585448</v>
      </c>
      <c r="E19" s="21">
        <f t="shared" si="0"/>
        <v>0.91299796415434742</v>
      </c>
      <c r="F19" s="94"/>
    </row>
    <row r="20" spans="1:6" ht="26.25" x14ac:dyDescent="0.4">
      <c r="A20" s="17">
        <v>1983</v>
      </c>
      <c r="B20" s="18">
        <v>299243</v>
      </c>
      <c r="C20" s="19">
        <v>29935</v>
      </c>
      <c r="D20" s="20">
        <v>3358863</v>
      </c>
      <c r="E20" s="21">
        <f t="shared" si="0"/>
        <v>0.91819728569921155</v>
      </c>
      <c r="F20" s="94"/>
    </row>
    <row r="21" spans="1:6" ht="26.25" x14ac:dyDescent="0.4">
      <c r="A21" s="17">
        <v>1984</v>
      </c>
      <c r="B21" s="18">
        <v>330756</v>
      </c>
      <c r="C21" s="19">
        <v>33134</v>
      </c>
      <c r="D21" s="20">
        <v>3820922</v>
      </c>
      <c r="E21" s="21">
        <f t="shared" si="0"/>
        <v>0.92033197179550053</v>
      </c>
      <c r="F21" s="95"/>
    </row>
    <row r="22" spans="1:6" ht="26.25" x14ac:dyDescent="0.4">
      <c r="A22" s="17">
        <v>1985</v>
      </c>
      <c r="B22" s="18">
        <v>261720</v>
      </c>
      <c r="C22" s="19">
        <v>26562</v>
      </c>
      <c r="D22" s="20">
        <v>3526210</v>
      </c>
      <c r="E22" s="21">
        <f t="shared" si="0"/>
        <v>0.93090685413933205</v>
      </c>
      <c r="F22" s="94"/>
    </row>
    <row r="23" spans="1:6" ht="26.25" x14ac:dyDescent="0.4">
      <c r="A23" s="17">
        <v>1986</v>
      </c>
      <c r="B23" s="18">
        <v>184978</v>
      </c>
      <c r="C23" s="19">
        <v>19132</v>
      </c>
      <c r="D23" s="20">
        <v>2172210</v>
      </c>
      <c r="E23" s="21">
        <f t="shared" si="0"/>
        <v>0.92152598774471961</v>
      </c>
      <c r="F23" s="94"/>
    </row>
    <row r="24" spans="1:6" ht="26.25" x14ac:dyDescent="0.4">
      <c r="A24" s="17">
        <v>1987</v>
      </c>
      <c r="B24" s="18">
        <v>170490</v>
      </c>
      <c r="C24" s="19">
        <v>16557</v>
      </c>
      <c r="D24" s="20">
        <v>1477860</v>
      </c>
      <c r="E24" s="21">
        <f t="shared" si="0"/>
        <v>0.89656929656929651</v>
      </c>
      <c r="F24" s="94"/>
    </row>
    <row r="25" spans="1:6" ht="26.25" x14ac:dyDescent="0.4">
      <c r="A25" s="17">
        <v>1988</v>
      </c>
      <c r="B25" s="18">
        <v>168605</v>
      </c>
      <c r="C25" s="19">
        <v>16493</v>
      </c>
      <c r="D25" s="20">
        <v>1297670</v>
      </c>
      <c r="E25" s="21">
        <f t="shared" si="0"/>
        <v>0.88501133825510225</v>
      </c>
      <c r="F25" s="94"/>
    </row>
    <row r="26" spans="1:6" ht="26.25" x14ac:dyDescent="0.4">
      <c r="A26" s="17">
        <v>1989</v>
      </c>
      <c r="B26" s="18">
        <v>104109</v>
      </c>
      <c r="C26" s="19">
        <v>8956</v>
      </c>
      <c r="D26" s="20">
        <v>1510456</v>
      </c>
      <c r="E26" s="21">
        <f t="shared" si="0"/>
        <v>0.93551885492377207</v>
      </c>
      <c r="F26" s="94"/>
    </row>
    <row r="27" spans="1:6" ht="26.25" x14ac:dyDescent="0.4">
      <c r="A27" s="17">
        <v>1990</v>
      </c>
      <c r="B27" s="18">
        <v>56006</v>
      </c>
      <c r="C27" s="19">
        <v>7271</v>
      </c>
      <c r="D27" s="20">
        <v>1181909</v>
      </c>
      <c r="E27" s="21">
        <f t="shared" si="0"/>
        <v>0.95475779839488173</v>
      </c>
      <c r="F27" s="94"/>
    </row>
    <row r="28" spans="1:6" ht="26.25" x14ac:dyDescent="0.4">
      <c r="A28" s="17">
        <v>1991</v>
      </c>
      <c r="B28" s="18">
        <v>51753</v>
      </c>
      <c r="C28" s="19">
        <v>7706</v>
      </c>
      <c r="D28" s="20">
        <v>744242</v>
      </c>
      <c r="E28" s="21">
        <f t="shared" si="0"/>
        <v>0.93498325994510012</v>
      </c>
      <c r="F28" s="94"/>
    </row>
    <row r="29" spans="1:6" ht="26.25" x14ac:dyDescent="0.4">
      <c r="A29" s="17">
        <v>1992</v>
      </c>
      <c r="B29" s="18">
        <v>49064</v>
      </c>
      <c r="C29" s="19">
        <v>6464</v>
      </c>
      <c r="D29" s="20">
        <v>525973</v>
      </c>
      <c r="E29" s="21">
        <f t="shared" si="0"/>
        <v>0.91467679471060126</v>
      </c>
      <c r="F29" s="94"/>
    </row>
    <row r="30" spans="1:6" ht="26.25" x14ac:dyDescent="0.4">
      <c r="A30" s="17">
        <v>1993</v>
      </c>
      <c r="B30" s="18">
        <v>47235</v>
      </c>
      <c r="C30" s="19">
        <v>5636</v>
      </c>
      <c r="D30" s="20">
        <v>617226</v>
      </c>
      <c r="E30" s="21">
        <f t="shared" si="0"/>
        <v>0.92891230636561062</v>
      </c>
      <c r="F30" s="94"/>
    </row>
    <row r="31" spans="1:6" ht="26.25" x14ac:dyDescent="0.4">
      <c r="A31" s="17">
        <v>1994</v>
      </c>
      <c r="B31" s="18">
        <v>50153</v>
      </c>
      <c r="C31" s="19">
        <v>6318</v>
      </c>
      <c r="D31" s="20">
        <v>701074</v>
      </c>
      <c r="E31" s="21">
        <f t="shared" si="0"/>
        <v>0.93323855505725961</v>
      </c>
      <c r="F31" s="94"/>
    </row>
    <row r="32" spans="1:6" ht="26.25" x14ac:dyDescent="0.4">
      <c r="A32" s="17">
        <v>1995</v>
      </c>
      <c r="B32" s="18">
        <v>43271</v>
      </c>
      <c r="C32" s="19">
        <v>6318</v>
      </c>
      <c r="D32" s="20">
        <v>661097</v>
      </c>
      <c r="E32" s="21">
        <f t="shared" si="0"/>
        <v>0.93856762374213476</v>
      </c>
      <c r="F32" s="94"/>
    </row>
    <row r="33" spans="1:6" ht="26.25" x14ac:dyDescent="0.4">
      <c r="A33" s="17">
        <v>1996</v>
      </c>
      <c r="B33" s="22">
        <v>52941</v>
      </c>
      <c r="C33" s="19">
        <v>6045</v>
      </c>
      <c r="D33" s="20">
        <v>943662</v>
      </c>
      <c r="E33" s="21">
        <f t="shared" si="0"/>
        <v>0.94687854642219615</v>
      </c>
      <c r="F33" s="94"/>
    </row>
    <row r="34" spans="1:6" ht="26.25" x14ac:dyDescent="0.4">
      <c r="A34" s="17">
        <v>1997</v>
      </c>
      <c r="B34" s="22">
        <v>53177</v>
      </c>
      <c r="C34" s="19">
        <v>5691</v>
      </c>
      <c r="D34" s="20">
        <v>1050313</v>
      </c>
      <c r="E34" s="21">
        <f t="shared" si="0"/>
        <v>0.95181016592810086</v>
      </c>
      <c r="F34" s="94"/>
    </row>
    <row r="35" spans="1:6" ht="26.25" x14ac:dyDescent="0.4">
      <c r="A35" s="17">
        <v>1998</v>
      </c>
      <c r="B35" s="22">
        <v>49151</v>
      </c>
      <c r="C35" s="19">
        <v>6354</v>
      </c>
      <c r="D35" s="20">
        <v>999995</v>
      </c>
      <c r="E35" s="21">
        <f t="shared" si="0"/>
        <v>0.9531514202980329</v>
      </c>
      <c r="F35" s="94"/>
    </row>
    <row r="36" spans="1:6" ht="26.25" x14ac:dyDescent="0.4">
      <c r="A36" s="17">
        <v>1999</v>
      </c>
      <c r="B36" s="22">
        <v>44537</v>
      </c>
      <c r="C36" s="19">
        <v>5980</v>
      </c>
      <c r="D36" s="20">
        <v>963961</v>
      </c>
      <c r="E36" s="21">
        <f t="shared" si="0"/>
        <v>0.95583828624350275</v>
      </c>
      <c r="F36" s="94"/>
    </row>
    <row r="37" spans="1:6" ht="26.25" x14ac:dyDescent="0.4">
      <c r="A37" s="17">
        <v>2000</v>
      </c>
      <c r="B37" s="22">
        <v>41352</v>
      </c>
      <c r="C37" s="19">
        <v>5046</v>
      </c>
      <c r="D37" s="20">
        <v>973140</v>
      </c>
      <c r="E37" s="21">
        <f t="shared" si="0"/>
        <v>0.95923871257732929</v>
      </c>
      <c r="F37" s="94"/>
    </row>
    <row r="38" spans="1:6" ht="26.25" x14ac:dyDescent="0.4">
      <c r="A38" s="17">
        <v>2001</v>
      </c>
      <c r="B38" s="22">
        <v>23353</v>
      </c>
      <c r="C38" s="19">
        <v>2850</v>
      </c>
      <c r="D38" s="20">
        <v>580815</v>
      </c>
      <c r="E38" s="21">
        <f t="shared" si="0"/>
        <v>0.96134684392420655</v>
      </c>
      <c r="F38" s="94"/>
    </row>
    <row r="39" spans="1:6" ht="26.25" x14ac:dyDescent="0.4">
      <c r="A39" s="17">
        <v>2002</v>
      </c>
      <c r="B39" s="22">
        <v>34603</v>
      </c>
      <c r="C39" s="19">
        <v>4222</v>
      </c>
      <c r="D39" s="20">
        <v>881950</v>
      </c>
      <c r="E39" s="21">
        <f>D39/(D39+B39)</f>
        <v>0.96224659130459445</v>
      </c>
      <c r="F39" s="96"/>
    </row>
    <row r="40" spans="1:6" ht="26.25" x14ac:dyDescent="0.4">
      <c r="A40" s="17">
        <v>2003</v>
      </c>
      <c r="B40" s="22">
        <v>18609</v>
      </c>
      <c r="C40" s="19">
        <v>2270</v>
      </c>
      <c r="D40" s="20">
        <v>753332</v>
      </c>
      <c r="E40" s="21">
        <f>D40/(D40+B40)</f>
        <v>0.97589323536384254</v>
      </c>
      <c r="F40" s="96"/>
    </row>
    <row r="41" spans="1:6" ht="26.25" x14ac:dyDescent="0.4">
      <c r="A41" s="17">
        <v>2004</v>
      </c>
      <c r="B41" s="22">
        <v>31669</v>
      </c>
      <c r="C41" s="19">
        <v>3862</v>
      </c>
      <c r="D41" s="20">
        <v>861595</v>
      </c>
      <c r="E41" s="21">
        <f>D41/(D41+B41)</f>
        <v>0.96454687527987248</v>
      </c>
      <c r="F41" s="96"/>
    </row>
    <row r="42" spans="1:6" ht="26.25" x14ac:dyDescent="0.4">
      <c r="A42" s="17">
        <v>2005</v>
      </c>
      <c r="B42" s="22">
        <v>20579</v>
      </c>
      <c r="C42" s="19">
        <v>2510</v>
      </c>
      <c r="D42" s="20">
        <v>712725</v>
      </c>
      <c r="E42" s="21">
        <f>D42/(D42+B42)</f>
        <v>0.97193660473691679</v>
      </c>
      <c r="F42" s="96"/>
    </row>
    <row r="43" spans="1:6" ht="26.25" x14ac:dyDescent="0.4">
      <c r="A43" s="17">
        <v>2006</v>
      </c>
      <c r="B43" s="22">
        <v>32917</v>
      </c>
      <c r="C43" s="19">
        <v>4016</v>
      </c>
      <c r="D43" s="20">
        <v>954460</v>
      </c>
      <c r="E43" s="21">
        <f t="shared" ref="E43:E49" si="1">D43/(D43+B43)</f>
        <v>0.9666621766559278</v>
      </c>
      <c r="F43" s="96"/>
    </row>
    <row r="44" spans="1:6" ht="26.25" x14ac:dyDescent="0.4">
      <c r="A44" s="17">
        <v>2007</v>
      </c>
      <c r="B44" s="22">
        <v>31993</v>
      </c>
      <c r="C44" s="19">
        <v>3903</v>
      </c>
      <c r="D44" s="20">
        <v>919084</v>
      </c>
      <c r="E44" s="21">
        <f t="shared" si="1"/>
        <v>0.9663612935650846</v>
      </c>
      <c r="F44" s="96"/>
    </row>
    <row r="45" spans="1:6" ht="26.25" x14ac:dyDescent="0.4">
      <c r="A45" s="17">
        <v>2008</v>
      </c>
      <c r="B45" s="22">
        <v>27192</v>
      </c>
      <c r="C45" s="19">
        <v>3317</v>
      </c>
      <c r="D45" s="20">
        <v>853378</v>
      </c>
      <c r="E45" s="21">
        <f t="shared" si="1"/>
        <v>0.96912000181700486</v>
      </c>
      <c r="F45" s="96"/>
    </row>
    <row r="46" spans="1:6" ht="26.25" x14ac:dyDescent="0.4">
      <c r="A46" s="17">
        <v>2009</v>
      </c>
      <c r="B46" s="22">
        <v>27332</v>
      </c>
      <c r="C46" s="19">
        <v>3335</v>
      </c>
      <c r="D46" s="20">
        <v>877856</v>
      </c>
      <c r="E46" s="21">
        <f t="shared" si="1"/>
        <v>0.96980516754530555</v>
      </c>
      <c r="F46" s="96"/>
    </row>
    <row r="47" spans="1:6" ht="26.25" x14ac:dyDescent="0.4">
      <c r="A47" s="17">
        <v>2010</v>
      </c>
      <c r="B47" s="22">
        <v>24897</v>
      </c>
      <c r="C47" s="19">
        <v>3037</v>
      </c>
      <c r="D47" s="20">
        <v>954994</v>
      </c>
      <c r="E47" s="21">
        <f t="shared" si="1"/>
        <v>0.97459207197535236</v>
      </c>
      <c r="F47" s="96"/>
    </row>
    <row r="48" spans="1:6" ht="26.25" x14ac:dyDescent="0.4">
      <c r="A48" s="17">
        <v>2011</v>
      </c>
      <c r="B48" s="22">
        <v>25499</v>
      </c>
      <c r="C48" s="19">
        <v>3112</v>
      </c>
      <c r="D48" s="20">
        <v>947238</v>
      </c>
      <c r="E48" s="21">
        <f t="shared" si="1"/>
        <v>0.9737863369029861</v>
      </c>
      <c r="F48" s="96"/>
    </row>
    <row r="49" spans="1:6" ht="26.25" x14ac:dyDescent="0.4">
      <c r="A49" s="17">
        <v>2012</v>
      </c>
      <c r="B49" s="22">
        <v>26993</v>
      </c>
      <c r="C49" s="19">
        <v>3294</v>
      </c>
      <c r="D49" s="20">
        <v>961550</v>
      </c>
      <c r="E49" s="21">
        <f t="shared" si="1"/>
        <v>0.97269415695624772</v>
      </c>
      <c r="F49" s="96"/>
    </row>
    <row r="50" spans="1:6" ht="26.25" x14ac:dyDescent="0.4">
      <c r="A50" s="17">
        <v>2013</v>
      </c>
      <c r="B50" s="22">
        <v>19080</v>
      </c>
      <c r="C50" s="19">
        <v>2327</v>
      </c>
      <c r="D50" s="20">
        <v>761594</v>
      </c>
      <c r="E50" s="21">
        <f t="shared" ref="E50:E53" si="2">D50/(D50+B50)</f>
        <v>0.97555958056756087</v>
      </c>
      <c r="F50" s="96"/>
    </row>
    <row r="51" spans="1:6" ht="26.25" x14ac:dyDescent="0.4">
      <c r="A51" s="17">
        <v>2014</v>
      </c>
      <c r="B51" s="22">
        <v>19928</v>
      </c>
      <c r="C51" s="19">
        <v>2431</v>
      </c>
      <c r="D51" s="20">
        <v>798347</v>
      </c>
      <c r="E51" s="21">
        <f t="shared" si="2"/>
        <v>0.97564632916806693</v>
      </c>
      <c r="F51" s="96"/>
    </row>
    <row r="52" spans="1:6" ht="26.25" x14ac:dyDescent="0.4">
      <c r="A52" s="17">
        <v>2015</v>
      </c>
      <c r="B52" s="22">
        <v>6039</v>
      </c>
      <c r="C52" s="19">
        <v>737</v>
      </c>
      <c r="D52" s="20">
        <v>209054</v>
      </c>
      <c r="E52" s="21">
        <f t="shared" si="2"/>
        <v>0.97192377250770601</v>
      </c>
      <c r="F52" s="96"/>
    </row>
    <row r="53" spans="1:6" ht="26.25" x14ac:dyDescent="0.4">
      <c r="A53" s="17">
        <v>2016</v>
      </c>
      <c r="B53" s="22">
        <v>9513</v>
      </c>
      <c r="C53" s="19">
        <v>0</v>
      </c>
      <c r="D53" s="20">
        <v>334139</v>
      </c>
      <c r="E53" s="21">
        <f t="shared" si="2"/>
        <v>0.97231792627425417</v>
      </c>
      <c r="F53" s="96"/>
    </row>
    <row r="54" spans="1:6" ht="26.25" x14ac:dyDescent="0.4">
      <c r="A54" s="17">
        <v>2017</v>
      </c>
      <c r="B54" s="22">
        <v>16786</v>
      </c>
      <c r="C54" s="19">
        <v>579</v>
      </c>
      <c r="D54" s="20">
        <v>646745</v>
      </c>
      <c r="E54" s="21">
        <f t="shared" ref="E54:E55" si="3">D54/(D54+B54)</f>
        <v>0.97470201090830721</v>
      </c>
      <c r="F54" s="96"/>
    </row>
    <row r="55" spans="1:6" ht="26.25" x14ac:dyDescent="0.4">
      <c r="A55" s="17">
        <v>2018</v>
      </c>
      <c r="B55" s="22">
        <v>5232</v>
      </c>
      <c r="C55" s="19">
        <v>747</v>
      </c>
      <c r="D55" s="20">
        <v>196755</v>
      </c>
      <c r="E55" s="21">
        <f t="shared" si="3"/>
        <v>0.9740973428983053</v>
      </c>
      <c r="F55" s="96"/>
    </row>
    <row r="56" spans="1:6" ht="26.25" x14ac:dyDescent="0.4">
      <c r="A56" s="17">
        <v>2019</v>
      </c>
      <c r="B56" s="22">
        <v>0</v>
      </c>
      <c r="C56" s="19">
        <v>0</v>
      </c>
      <c r="D56" s="20">
        <v>0</v>
      </c>
      <c r="E56" s="21">
        <v>0</v>
      </c>
      <c r="F56" s="96"/>
    </row>
    <row r="57" spans="1:6" ht="26.25" x14ac:dyDescent="0.4">
      <c r="A57" s="17">
        <v>2020</v>
      </c>
      <c r="B57" s="22">
        <v>0</v>
      </c>
      <c r="C57" s="19">
        <v>0</v>
      </c>
      <c r="D57" s="20">
        <v>0</v>
      </c>
      <c r="E57" s="21">
        <v>0</v>
      </c>
      <c r="F57" s="96"/>
    </row>
    <row r="58" spans="1:6" ht="26.25" x14ac:dyDescent="0.4">
      <c r="A58" s="97"/>
      <c r="B58" s="97"/>
      <c r="C58" s="97"/>
      <c r="D58" s="97"/>
      <c r="E58" s="96"/>
      <c r="F58" s="96"/>
    </row>
    <row r="59" spans="1:6" ht="26.25" x14ac:dyDescent="0.4">
      <c r="A59" s="97"/>
      <c r="B59" s="97"/>
      <c r="C59" s="97"/>
      <c r="D59" s="97"/>
      <c r="E59" s="96"/>
      <c r="F59" s="96"/>
    </row>
    <row r="60" spans="1:6" ht="26.25" x14ac:dyDescent="0.4">
      <c r="A60" s="97"/>
      <c r="B60" s="97"/>
      <c r="C60" s="97"/>
      <c r="D60" s="97"/>
      <c r="E60" s="96"/>
      <c r="F60" s="96"/>
    </row>
  </sheetData>
  <phoneticPr fontId="3" type="noConversion"/>
  <printOptions horizontalCentered="1" verticalCentered="1" gridLinesSet="0"/>
  <pageMargins left="0.25" right="0.18" top="0.56999999999999995" bottom="0.46" header="0.47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F57"/>
  <sheetViews>
    <sheetView showGridLines="0" topLeftCell="A40" zoomScale="55" zoomScaleNormal="55" workbookViewId="0">
      <selection activeCell="C61" sqref="C61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/>
      <c r="B9" s="18"/>
      <c r="C9" s="19"/>
      <c r="D9" s="20"/>
      <c r="E9" s="21"/>
      <c r="F9" s="6"/>
    </row>
    <row r="10" spans="1:6" ht="26.25" x14ac:dyDescent="0.4">
      <c r="A10" s="17"/>
      <c r="B10" s="18"/>
      <c r="C10" s="19"/>
      <c r="D10" s="20"/>
      <c r="E10" s="21"/>
      <c r="F10" s="6"/>
    </row>
    <row r="11" spans="1:6" ht="26.25" x14ac:dyDescent="0.4">
      <c r="A11" s="17"/>
      <c r="B11" s="18"/>
      <c r="C11" s="19"/>
      <c r="D11" s="20"/>
      <c r="E11" s="21"/>
      <c r="F11" s="6"/>
    </row>
    <row r="12" spans="1:6" ht="26.25" x14ac:dyDescent="0.4">
      <c r="A12" s="17"/>
      <c r="B12" s="18"/>
      <c r="C12" s="19"/>
      <c r="D12" s="20"/>
      <c r="E12" s="21"/>
      <c r="F12" s="6"/>
    </row>
    <row r="13" spans="1:6" ht="26.25" x14ac:dyDescent="0.4">
      <c r="A13" s="17"/>
      <c r="B13" s="18"/>
      <c r="C13" s="19"/>
      <c r="D13" s="20"/>
      <c r="E13" s="21"/>
      <c r="F13" s="6"/>
    </row>
    <row r="14" spans="1:6" ht="26.25" x14ac:dyDescent="0.4">
      <c r="A14" s="17"/>
      <c r="B14" s="18"/>
      <c r="C14" s="19"/>
      <c r="D14" s="20"/>
      <c r="E14" s="21"/>
      <c r="F14" s="6"/>
    </row>
    <row r="15" spans="1:6" ht="26.25" x14ac:dyDescent="0.4">
      <c r="A15" s="17">
        <v>1978</v>
      </c>
      <c r="B15" s="18">
        <v>85738</v>
      </c>
      <c r="C15" s="19">
        <v>2534</v>
      </c>
      <c r="D15" s="20">
        <v>31508</v>
      </c>
      <c r="E15" s="21">
        <f t="shared" ref="E15:E56" si="0">D15/(D15+B15)</f>
        <v>0.26873411459666002</v>
      </c>
      <c r="F15" s="6"/>
    </row>
    <row r="16" spans="1:6" ht="26.25" x14ac:dyDescent="0.4">
      <c r="A16" s="17">
        <v>1979</v>
      </c>
      <c r="B16" s="18">
        <v>118655</v>
      </c>
      <c r="C16" s="19">
        <v>2534</v>
      </c>
      <c r="D16" s="20">
        <v>57756</v>
      </c>
      <c r="E16" s="21">
        <f t="shared" si="0"/>
        <v>0.3273945502264598</v>
      </c>
      <c r="F16" s="6"/>
    </row>
    <row r="17" spans="1:6" ht="26.25" x14ac:dyDescent="0.4">
      <c r="A17" s="17">
        <v>1980</v>
      </c>
      <c r="B17" s="18">
        <v>163024</v>
      </c>
      <c r="C17" s="19">
        <v>2548</v>
      </c>
      <c r="D17" s="20">
        <v>156028</v>
      </c>
      <c r="E17" s="21">
        <f t="shared" si="0"/>
        <v>0.48903626994972604</v>
      </c>
      <c r="F17" s="6"/>
    </row>
    <row r="18" spans="1:6" ht="26.25" x14ac:dyDescent="0.4">
      <c r="A18" s="17">
        <v>1981</v>
      </c>
      <c r="B18" s="18">
        <v>129276</v>
      </c>
      <c r="C18" s="19">
        <v>1904</v>
      </c>
      <c r="D18" s="20">
        <v>173287</v>
      </c>
      <c r="E18" s="21">
        <f t="shared" si="0"/>
        <v>0.57273030740705244</v>
      </c>
      <c r="F18" s="6"/>
    </row>
    <row r="19" spans="1:6" ht="26.25" x14ac:dyDescent="0.4">
      <c r="A19" s="17">
        <v>1982</v>
      </c>
      <c r="B19" s="18">
        <v>109119</v>
      </c>
      <c r="C19" s="19">
        <v>0</v>
      </c>
      <c r="D19" s="20">
        <v>281723</v>
      </c>
      <c r="E19" s="21">
        <f t="shared" si="0"/>
        <v>0.72081045537582966</v>
      </c>
      <c r="F19" s="6"/>
    </row>
    <row r="20" spans="1:6" ht="26.25" x14ac:dyDescent="0.4">
      <c r="A20" s="17">
        <v>1983</v>
      </c>
      <c r="B20" s="18">
        <v>114923</v>
      </c>
      <c r="C20" s="19">
        <v>0</v>
      </c>
      <c r="D20" s="20">
        <v>294695</v>
      </c>
      <c r="E20" s="21">
        <f t="shared" si="0"/>
        <v>0.71943859888969719</v>
      </c>
      <c r="F20" s="6"/>
    </row>
    <row r="21" spans="1:6" ht="26.25" x14ac:dyDescent="0.4">
      <c r="A21" s="17">
        <v>1984</v>
      </c>
      <c r="B21" s="18">
        <v>83869</v>
      </c>
      <c r="C21" s="19">
        <v>0</v>
      </c>
      <c r="D21" s="20">
        <v>287371</v>
      </c>
      <c r="E21" s="21">
        <f t="shared" si="0"/>
        <v>0.77408415041482603</v>
      </c>
      <c r="F21" s="8"/>
    </row>
    <row r="22" spans="1:6" ht="26.25" x14ac:dyDescent="0.4">
      <c r="A22" s="17">
        <v>1985</v>
      </c>
      <c r="B22" s="18">
        <v>107639</v>
      </c>
      <c r="C22" s="19">
        <v>0</v>
      </c>
      <c r="D22" s="20">
        <v>234850</v>
      </c>
      <c r="E22" s="21">
        <f t="shared" si="0"/>
        <v>0.6857154536350073</v>
      </c>
      <c r="F22" s="6"/>
    </row>
    <row r="23" spans="1:6" ht="26.25" x14ac:dyDescent="0.4">
      <c r="A23" s="17">
        <v>1986</v>
      </c>
      <c r="B23" s="18">
        <v>61652</v>
      </c>
      <c r="C23" s="19">
        <v>0</v>
      </c>
      <c r="D23" s="20">
        <v>127532</v>
      </c>
      <c r="E23" s="21">
        <f t="shared" si="0"/>
        <v>0.67411620433017594</v>
      </c>
      <c r="F23" s="6"/>
    </row>
    <row r="24" spans="1:6" ht="26.25" x14ac:dyDescent="0.4">
      <c r="A24" s="17">
        <v>1987</v>
      </c>
      <c r="B24" s="18">
        <v>88085</v>
      </c>
      <c r="C24" s="19">
        <v>0</v>
      </c>
      <c r="D24" s="20">
        <v>209489</v>
      </c>
      <c r="E24" s="21">
        <f t="shared" si="0"/>
        <v>0.70398959586523013</v>
      </c>
      <c r="F24" s="6"/>
    </row>
    <row r="25" spans="1:6" ht="26.25" x14ac:dyDescent="0.4">
      <c r="A25" s="17">
        <v>1988</v>
      </c>
      <c r="B25" s="18">
        <v>79221</v>
      </c>
      <c r="C25" s="19">
        <v>0</v>
      </c>
      <c r="D25" s="20">
        <v>222258</v>
      </c>
      <c r="E25" s="21">
        <f t="shared" si="0"/>
        <v>0.73722547839152974</v>
      </c>
      <c r="F25" s="6"/>
    </row>
    <row r="26" spans="1:6" ht="26.25" x14ac:dyDescent="0.4">
      <c r="A26" s="17">
        <v>1989</v>
      </c>
      <c r="B26" s="18">
        <v>77195</v>
      </c>
      <c r="C26" s="19">
        <v>0</v>
      </c>
      <c r="D26" s="20">
        <v>243795</v>
      </c>
      <c r="E26" s="21">
        <f t="shared" si="0"/>
        <v>0.75950964204492355</v>
      </c>
      <c r="F26" s="6"/>
    </row>
    <row r="27" spans="1:6" ht="26.25" x14ac:dyDescent="0.4">
      <c r="A27" s="17">
        <v>1990</v>
      </c>
      <c r="B27" s="18">
        <v>70059</v>
      </c>
      <c r="C27" s="19">
        <v>0</v>
      </c>
      <c r="D27" s="20">
        <v>248935</v>
      </c>
      <c r="E27" s="21">
        <f t="shared" si="0"/>
        <v>0.78037517947046031</v>
      </c>
      <c r="F27" s="6"/>
    </row>
    <row r="28" spans="1:6" ht="26.25" x14ac:dyDescent="0.4">
      <c r="A28" s="17">
        <v>1991</v>
      </c>
      <c r="B28" s="18">
        <v>55813</v>
      </c>
      <c r="C28" s="19">
        <v>0</v>
      </c>
      <c r="D28" s="20">
        <v>221479</v>
      </c>
      <c r="E28" s="21">
        <f t="shared" si="0"/>
        <v>0.79872120364092725</v>
      </c>
      <c r="F28" s="6"/>
    </row>
    <row r="29" spans="1:6" ht="26.25" x14ac:dyDescent="0.4">
      <c r="A29" s="17">
        <v>1992</v>
      </c>
      <c r="B29" s="18">
        <v>54148</v>
      </c>
      <c r="C29" s="19">
        <v>0</v>
      </c>
      <c r="D29" s="20">
        <v>238142</v>
      </c>
      <c r="E29" s="21">
        <f t="shared" si="0"/>
        <v>0.81474562934072325</v>
      </c>
      <c r="F29" s="6"/>
    </row>
    <row r="30" spans="1:6" ht="26.25" x14ac:dyDescent="0.4">
      <c r="A30" s="17">
        <v>1993</v>
      </c>
      <c r="B30" s="18">
        <v>38435</v>
      </c>
      <c r="C30" s="19">
        <v>0</v>
      </c>
      <c r="D30" s="20">
        <v>189032</v>
      </c>
      <c r="E30" s="21">
        <f t="shared" si="0"/>
        <v>0.83103043518400477</v>
      </c>
      <c r="F30" s="6"/>
    </row>
    <row r="31" spans="1:6" ht="26.25" x14ac:dyDescent="0.4">
      <c r="A31" s="17">
        <v>1994</v>
      </c>
      <c r="B31" s="18">
        <v>17074</v>
      </c>
      <c r="C31" s="19">
        <v>0</v>
      </c>
      <c r="D31" s="20">
        <v>49992</v>
      </c>
      <c r="E31" s="21">
        <f t="shared" si="0"/>
        <v>0.74541496436346288</v>
      </c>
      <c r="F31" s="6"/>
    </row>
    <row r="32" spans="1:6" ht="26.25" x14ac:dyDescent="0.4">
      <c r="A32" s="17">
        <v>1995</v>
      </c>
      <c r="B32" s="18">
        <v>10299</v>
      </c>
      <c r="C32" s="19">
        <v>0</v>
      </c>
      <c r="D32" s="20">
        <v>91870</v>
      </c>
      <c r="E32" s="21">
        <f t="shared" si="0"/>
        <v>0.89919642944533074</v>
      </c>
      <c r="F32" s="6"/>
    </row>
    <row r="33" spans="1:6" ht="26.25" x14ac:dyDescent="0.4">
      <c r="A33" s="17">
        <v>1996</v>
      </c>
      <c r="B33" s="22">
        <v>18850</v>
      </c>
      <c r="C33" s="19">
        <v>0</v>
      </c>
      <c r="D33" s="20">
        <v>69067</v>
      </c>
      <c r="E33" s="21">
        <f t="shared" si="0"/>
        <v>0.78559322997827497</v>
      </c>
      <c r="F33" s="6"/>
    </row>
    <row r="34" spans="1:6" ht="26.25" x14ac:dyDescent="0.4">
      <c r="A34" s="17">
        <v>1997</v>
      </c>
      <c r="B34" s="22">
        <v>8815</v>
      </c>
      <c r="C34" s="19">
        <v>0</v>
      </c>
      <c r="D34" s="20">
        <v>28754</v>
      </c>
      <c r="E34" s="21">
        <f t="shared" si="0"/>
        <v>0.76536506161995266</v>
      </c>
      <c r="F34" s="6"/>
    </row>
    <row r="35" spans="1:6" ht="26.25" x14ac:dyDescent="0.4">
      <c r="A35" s="17">
        <v>1998</v>
      </c>
      <c r="B35" s="22">
        <v>6069</v>
      </c>
      <c r="C35" s="19">
        <v>0</v>
      </c>
      <c r="D35" s="20">
        <v>28832</v>
      </c>
      <c r="E35" s="21">
        <f t="shared" si="0"/>
        <v>0.82610813443740871</v>
      </c>
      <c r="F35" s="6"/>
    </row>
    <row r="36" spans="1:6" ht="26.25" x14ac:dyDescent="0.4">
      <c r="A36" s="17">
        <v>1999</v>
      </c>
      <c r="B36" s="22">
        <v>50</v>
      </c>
      <c r="C36" s="19">
        <v>0</v>
      </c>
      <c r="D36" s="20">
        <v>24230</v>
      </c>
      <c r="E36" s="21">
        <f t="shared" si="0"/>
        <v>0.99794069192751234</v>
      </c>
      <c r="F36" s="6"/>
    </row>
    <row r="37" spans="1:6" ht="26.25" x14ac:dyDescent="0.4">
      <c r="A37" s="17">
        <v>2000</v>
      </c>
      <c r="B37" s="22">
        <v>100</v>
      </c>
      <c r="C37" s="19">
        <v>0</v>
      </c>
      <c r="D37" s="20">
        <v>0</v>
      </c>
      <c r="E37" s="21">
        <f t="shared" si="0"/>
        <v>0</v>
      </c>
      <c r="F37" s="6"/>
    </row>
    <row r="38" spans="1:6" ht="26.25" x14ac:dyDescent="0.4">
      <c r="A38" s="17">
        <v>2001</v>
      </c>
      <c r="B38" s="22">
        <v>0</v>
      </c>
      <c r="C38" s="19">
        <v>0</v>
      </c>
      <c r="D38" s="20">
        <v>0</v>
      </c>
      <c r="E38" s="21">
        <v>0</v>
      </c>
      <c r="F38" s="6"/>
    </row>
    <row r="39" spans="1:6" ht="26.25" x14ac:dyDescent="0.4">
      <c r="A39" s="17">
        <v>2002</v>
      </c>
      <c r="B39" s="22">
        <v>0</v>
      </c>
      <c r="C39" s="19">
        <v>0</v>
      </c>
      <c r="D39" s="20">
        <v>0</v>
      </c>
      <c r="E39" s="21">
        <v>0</v>
      </c>
    </row>
    <row r="40" spans="1:6" ht="26.25" x14ac:dyDescent="0.4">
      <c r="A40" s="17">
        <v>2003</v>
      </c>
      <c r="B40" s="22">
        <v>0</v>
      </c>
      <c r="C40" s="19">
        <v>0</v>
      </c>
      <c r="D40" s="20">
        <v>0</v>
      </c>
      <c r="E40" s="21">
        <v>0</v>
      </c>
    </row>
    <row r="41" spans="1:6" ht="26.25" x14ac:dyDescent="0.4">
      <c r="A41" s="17">
        <v>2004</v>
      </c>
      <c r="B41" s="22">
        <v>0</v>
      </c>
      <c r="C41" s="19">
        <v>0</v>
      </c>
      <c r="D41" s="20">
        <v>0</v>
      </c>
      <c r="E41" s="21">
        <v>0</v>
      </c>
    </row>
    <row r="42" spans="1:6" ht="26.25" x14ac:dyDescent="0.4">
      <c r="A42" s="17">
        <v>2005</v>
      </c>
      <c r="B42" s="22">
        <v>0</v>
      </c>
      <c r="C42" s="19">
        <v>0</v>
      </c>
      <c r="D42" s="20">
        <v>0</v>
      </c>
      <c r="E42" s="21">
        <v>0</v>
      </c>
    </row>
    <row r="43" spans="1:6" ht="26.25" x14ac:dyDescent="0.4">
      <c r="A43" s="17">
        <v>2006</v>
      </c>
      <c r="B43" s="22">
        <v>0</v>
      </c>
      <c r="C43" s="19">
        <v>0</v>
      </c>
      <c r="D43" s="20">
        <v>0</v>
      </c>
      <c r="E43" s="21">
        <v>0</v>
      </c>
    </row>
    <row r="44" spans="1:6" ht="26.25" x14ac:dyDescent="0.4">
      <c r="A44" s="17">
        <v>2007</v>
      </c>
      <c r="B44" s="22">
        <v>0</v>
      </c>
      <c r="C44" s="19">
        <v>0</v>
      </c>
      <c r="D44" s="20">
        <v>0</v>
      </c>
      <c r="E44" s="21">
        <v>0</v>
      </c>
    </row>
    <row r="45" spans="1:6" ht="26.25" x14ac:dyDescent="0.4">
      <c r="A45" s="17">
        <v>2008</v>
      </c>
      <c r="B45" s="22">
        <v>0</v>
      </c>
      <c r="C45" s="19">
        <v>0</v>
      </c>
      <c r="D45" s="20">
        <v>0</v>
      </c>
      <c r="E45" s="21">
        <v>0</v>
      </c>
    </row>
    <row r="46" spans="1:6" ht="26.25" x14ac:dyDescent="0.4">
      <c r="A46" s="17">
        <v>2009</v>
      </c>
      <c r="B46" s="22">
        <v>0</v>
      </c>
      <c r="C46" s="19">
        <v>0</v>
      </c>
      <c r="D46" s="20">
        <v>0</v>
      </c>
      <c r="E46" s="21">
        <v>0</v>
      </c>
    </row>
    <row r="47" spans="1:6" ht="26.25" x14ac:dyDescent="0.4">
      <c r="A47" s="17">
        <v>2010</v>
      </c>
      <c r="B47" s="22">
        <v>0</v>
      </c>
      <c r="C47" s="19">
        <v>0</v>
      </c>
      <c r="D47" s="20">
        <v>0</v>
      </c>
      <c r="E47" s="21">
        <v>0</v>
      </c>
    </row>
    <row r="48" spans="1:6" ht="26.25" x14ac:dyDescent="0.4">
      <c r="A48" s="17">
        <v>2011</v>
      </c>
      <c r="B48" s="22">
        <v>0</v>
      </c>
      <c r="C48" s="19">
        <v>0</v>
      </c>
      <c r="D48" s="20">
        <v>0</v>
      </c>
      <c r="E48" s="21">
        <v>0</v>
      </c>
    </row>
    <row r="49" spans="1:5" ht="26.25" x14ac:dyDescent="0.4">
      <c r="A49" s="17">
        <v>2012</v>
      </c>
      <c r="B49" s="22">
        <v>0</v>
      </c>
      <c r="C49" s="19">
        <v>0</v>
      </c>
      <c r="D49" s="20">
        <v>0</v>
      </c>
      <c r="E49" s="21">
        <v>0</v>
      </c>
    </row>
    <row r="50" spans="1:5" ht="26.25" x14ac:dyDescent="0.4">
      <c r="A50" s="17">
        <v>2013</v>
      </c>
      <c r="B50" s="22">
        <v>0</v>
      </c>
      <c r="C50" s="19">
        <v>0</v>
      </c>
      <c r="D50" s="20">
        <v>0</v>
      </c>
      <c r="E50" s="21">
        <v>0</v>
      </c>
    </row>
    <row r="51" spans="1:5" ht="26.25" x14ac:dyDescent="0.4">
      <c r="A51" s="17">
        <v>2014</v>
      </c>
      <c r="B51" s="22">
        <v>0</v>
      </c>
      <c r="C51" s="19">
        <v>0</v>
      </c>
      <c r="D51" s="20">
        <v>0</v>
      </c>
      <c r="E51" s="21">
        <v>0</v>
      </c>
    </row>
    <row r="52" spans="1:5" ht="26.25" x14ac:dyDescent="0.4">
      <c r="A52" s="17">
        <v>2015</v>
      </c>
      <c r="B52" s="22">
        <v>0</v>
      </c>
      <c r="C52" s="19">
        <v>0</v>
      </c>
      <c r="D52" s="20">
        <v>0</v>
      </c>
      <c r="E52" s="21">
        <v>0</v>
      </c>
    </row>
    <row r="53" spans="1:5" ht="26.25" x14ac:dyDescent="0.4">
      <c r="A53" s="17">
        <v>2016</v>
      </c>
      <c r="B53" s="22">
        <v>0</v>
      </c>
      <c r="C53" s="19">
        <v>0</v>
      </c>
      <c r="D53" s="20">
        <v>0</v>
      </c>
      <c r="E53" s="21">
        <v>0</v>
      </c>
    </row>
    <row r="54" spans="1:5" ht="26.25" x14ac:dyDescent="0.4">
      <c r="A54" s="17">
        <v>2017</v>
      </c>
      <c r="B54" s="22">
        <v>0</v>
      </c>
      <c r="C54" s="19">
        <v>0</v>
      </c>
      <c r="D54" s="20">
        <v>0</v>
      </c>
      <c r="E54" s="21">
        <v>0</v>
      </c>
    </row>
    <row r="55" spans="1:5" ht="26.25" x14ac:dyDescent="0.4">
      <c r="A55" s="17">
        <v>2018</v>
      </c>
      <c r="B55" s="22">
        <v>0</v>
      </c>
      <c r="C55" s="19">
        <v>0</v>
      </c>
      <c r="D55" s="20">
        <v>0</v>
      </c>
      <c r="E55" s="21">
        <v>0</v>
      </c>
    </row>
    <row r="56" spans="1:5" ht="26.25" x14ac:dyDescent="0.4">
      <c r="A56" s="17">
        <v>2019</v>
      </c>
      <c r="B56" s="22">
        <v>485</v>
      </c>
      <c r="C56" s="19">
        <v>0</v>
      </c>
      <c r="D56" s="20">
        <v>0</v>
      </c>
      <c r="E56" s="21">
        <f t="shared" si="0"/>
        <v>0</v>
      </c>
    </row>
    <row r="57" spans="1:5" ht="26.25" x14ac:dyDescent="0.4">
      <c r="A57" s="17">
        <v>2020</v>
      </c>
      <c r="B57" s="22">
        <v>5139</v>
      </c>
      <c r="C57" s="19">
        <v>0</v>
      </c>
      <c r="D57" s="20">
        <v>24253</v>
      </c>
      <c r="E57" s="21">
        <f t="shared" ref="E57" si="1">D57/(D57+B57)</f>
        <v>0.82515650517147521</v>
      </c>
    </row>
  </sheetData>
  <phoneticPr fontId="3" type="noConversion"/>
  <printOptions horizontalCentered="1" verticalCentered="1" gridLinesSet="0"/>
  <pageMargins left="0.25" right="0.18" top="0.6" bottom="0.46" header="0.47" footer="0.24"/>
  <pageSetup paperSize="5" scale="54" orientation="landscape" horizontalDpi="300" verticalDpi="300" r:id="rId1"/>
  <headerFooter alignWithMargins="0">
    <oddFooter>&amp;L&amp;8&amp;D   &amp;T   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73"/>
  <sheetViews>
    <sheetView showGridLines="0" topLeftCell="A43" zoomScale="55" zoomScaleNormal="55" workbookViewId="0">
      <selection activeCell="C60" sqref="C60"/>
    </sheetView>
  </sheetViews>
  <sheetFormatPr defaultColWidth="9.140625" defaultRowHeight="15.75" x14ac:dyDescent="0.25"/>
  <cols>
    <col min="1" max="1" width="12.140625" style="3" customWidth="1"/>
    <col min="2" max="2" width="25" style="42" customWidth="1"/>
    <col min="3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2" width="9.140625" style="3"/>
    <col min="13" max="13" width="37.85546875" style="3" customWidth="1"/>
    <col min="14" max="14" width="9.85546875" style="3" customWidth="1"/>
    <col min="15" max="16384" width="9.140625" style="3"/>
  </cols>
  <sheetData>
    <row r="1" spans="1:6" ht="45" x14ac:dyDescent="0.6">
      <c r="A1" s="9"/>
      <c r="B1" s="39"/>
      <c r="C1" s="24" t="s">
        <v>6</v>
      </c>
      <c r="D1" s="9"/>
      <c r="E1" s="10"/>
    </row>
    <row r="2" spans="1:6" x14ac:dyDescent="0.25">
      <c r="A2" s="9"/>
      <c r="B2" s="39"/>
      <c r="C2" s="9"/>
      <c r="D2" s="9"/>
      <c r="E2" s="10"/>
    </row>
    <row r="3" spans="1:6" ht="26.25" x14ac:dyDescent="0.4">
      <c r="A3" s="11"/>
      <c r="B3" s="17"/>
      <c r="C3" s="11"/>
      <c r="D3" s="11"/>
      <c r="E3" s="12"/>
      <c r="F3" s="1"/>
    </row>
    <row r="4" spans="1:6" ht="25.5" x14ac:dyDescent="0.35">
      <c r="A4" s="13"/>
      <c r="B4" s="36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36"/>
      <c r="C5" s="13"/>
      <c r="D5" s="13"/>
      <c r="E5" s="14" t="s">
        <v>4</v>
      </c>
      <c r="F5" s="1"/>
    </row>
    <row r="6" spans="1:6" ht="25.5" x14ac:dyDescent="0.35">
      <c r="A6" s="13"/>
      <c r="B6" s="14" t="s">
        <v>20</v>
      </c>
      <c r="C6" s="15" t="s">
        <v>2</v>
      </c>
      <c r="D6" s="15" t="s">
        <v>1</v>
      </c>
      <c r="E6" s="16" t="s">
        <v>5</v>
      </c>
      <c r="F6" s="2"/>
    </row>
    <row r="7" spans="1:6" ht="26.25" x14ac:dyDescent="0.4">
      <c r="A7" s="17"/>
      <c r="B7" s="40"/>
      <c r="C7" s="19"/>
      <c r="D7" s="20"/>
      <c r="E7" s="21"/>
      <c r="F7" s="6"/>
    </row>
    <row r="8" spans="1:6" ht="26.25" x14ac:dyDescent="0.4">
      <c r="A8" s="17">
        <v>1971</v>
      </c>
      <c r="B8" s="40">
        <v>2177</v>
      </c>
      <c r="C8" s="19">
        <v>0</v>
      </c>
      <c r="D8" s="20">
        <v>0</v>
      </c>
      <c r="E8" s="21">
        <f>D8/(D8+B8)</f>
        <v>0</v>
      </c>
      <c r="F8" s="6"/>
    </row>
    <row r="9" spans="1:6" ht="26.25" x14ac:dyDescent="0.4">
      <c r="A9" s="17">
        <v>1972</v>
      </c>
      <c r="B9" s="40">
        <v>197426</v>
      </c>
      <c r="C9" s="19">
        <v>172744</v>
      </c>
      <c r="D9" s="20">
        <v>0</v>
      </c>
      <c r="E9" s="21">
        <f>D9/(D9+B9)</f>
        <v>0</v>
      </c>
      <c r="F9" s="6"/>
    </row>
    <row r="10" spans="1:6" ht="26.25" x14ac:dyDescent="0.4">
      <c r="A10" s="17">
        <v>1973</v>
      </c>
      <c r="B10" s="40">
        <v>195779</v>
      </c>
      <c r="C10" s="19">
        <v>214075</v>
      </c>
      <c r="D10" s="20">
        <v>0</v>
      </c>
      <c r="E10" s="21">
        <f t="shared" ref="E10:E56" si="0">D10/(D10+B10)</f>
        <v>0</v>
      </c>
      <c r="F10" s="6"/>
    </row>
    <row r="11" spans="1:6" ht="26.25" x14ac:dyDescent="0.4">
      <c r="A11" s="17">
        <v>1974</v>
      </c>
      <c r="B11" s="40">
        <v>186340</v>
      </c>
      <c r="C11" s="19">
        <v>182824</v>
      </c>
      <c r="D11" s="20">
        <v>2538</v>
      </c>
      <c r="E11" s="21">
        <f t="shared" si="0"/>
        <v>1.3437245205900105E-2</v>
      </c>
      <c r="F11" s="6"/>
    </row>
    <row r="12" spans="1:6" ht="26.25" x14ac:dyDescent="0.4">
      <c r="A12" s="17">
        <v>1975</v>
      </c>
      <c r="B12" s="40">
        <v>565160</v>
      </c>
      <c r="C12" s="19">
        <v>550238</v>
      </c>
      <c r="D12" s="20">
        <v>25771</v>
      </c>
      <c r="E12" s="21">
        <f t="shared" si="0"/>
        <v>4.361084458253163E-2</v>
      </c>
      <c r="F12" s="6"/>
    </row>
    <row r="13" spans="1:6" ht="26.25" x14ac:dyDescent="0.4">
      <c r="A13" s="17">
        <v>1976</v>
      </c>
      <c r="B13" s="40">
        <v>585137</v>
      </c>
      <c r="C13" s="19">
        <v>579695</v>
      </c>
      <c r="D13" s="20">
        <v>27973</v>
      </c>
      <c r="E13" s="21">
        <f t="shared" si="0"/>
        <v>4.5624765539625842E-2</v>
      </c>
      <c r="F13" s="6"/>
    </row>
    <row r="14" spans="1:6" ht="26.25" x14ac:dyDescent="0.4">
      <c r="A14" s="17">
        <v>1977</v>
      </c>
      <c r="B14" s="40">
        <v>533165</v>
      </c>
      <c r="C14" s="19">
        <v>521054</v>
      </c>
      <c r="D14" s="20">
        <v>28550</v>
      </c>
      <c r="E14" s="21">
        <f t="shared" si="0"/>
        <v>5.0826486741497021E-2</v>
      </c>
      <c r="F14" s="6"/>
    </row>
    <row r="15" spans="1:6" ht="26.25" x14ac:dyDescent="0.4">
      <c r="A15" s="17">
        <v>1978</v>
      </c>
      <c r="B15" s="40">
        <v>548434</v>
      </c>
      <c r="C15" s="19">
        <v>544158</v>
      </c>
      <c r="D15" s="20">
        <v>24412</v>
      </c>
      <c r="E15" s="21">
        <f t="shared" si="0"/>
        <v>4.2615292766293209E-2</v>
      </c>
      <c r="F15" s="6"/>
    </row>
    <row r="16" spans="1:6" ht="26.25" x14ac:dyDescent="0.4">
      <c r="A16" s="17">
        <v>1979</v>
      </c>
      <c r="B16" s="40">
        <v>609261</v>
      </c>
      <c r="C16" s="19">
        <v>611180</v>
      </c>
      <c r="D16" s="20">
        <v>19936</v>
      </c>
      <c r="E16" s="21">
        <f t="shared" si="0"/>
        <v>3.1684830029386664E-2</v>
      </c>
      <c r="F16" s="6"/>
    </row>
    <row r="17" spans="1:6" ht="26.25" x14ac:dyDescent="0.4">
      <c r="A17" s="17">
        <v>1980</v>
      </c>
      <c r="B17" s="40">
        <v>495685</v>
      </c>
      <c r="C17" s="19">
        <v>509583</v>
      </c>
      <c r="D17" s="20">
        <v>52456</v>
      </c>
      <c r="E17" s="21">
        <f t="shared" si="0"/>
        <v>9.5698004710466827E-2</v>
      </c>
      <c r="F17" s="6"/>
    </row>
    <row r="18" spans="1:6" ht="26.25" x14ac:dyDescent="0.4">
      <c r="A18" s="17">
        <v>1981</v>
      </c>
      <c r="B18" s="40">
        <v>250552</v>
      </c>
      <c r="C18" s="19">
        <v>320727</v>
      </c>
      <c r="D18" s="20">
        <v>94542</v>
      </c>
      <c r="E18" s="21">
        <f t="shared" si="0"/>
        <v>0.27396013839707439</v>
      </c>
      <c r="F18" s="6"/>
    </row>
    <row r="19" spans="1:6" ht="26.25" x14ac:dyDescent="0.4">
      <c r="A19" s="17">
        <v>1982</v>
      </c>
      <c r="B19" s="40">
        <v>103031</v>
      </c>
      <c r="C19" s="19">
        <v>153038</v>
      </c>
      <c r="D19" s="20">
        <v>100931</v>
      </c>
      <c r="E19" s="21">
        <f t="shared" si="0"/>
        <v>0.4948519822319844</v>
      </c>
      <c r="F19" s="6"/>
    </row>
    <row r="20" spans="1:6" ht="26.25" x14ac:dyDescent="0.4">
      <c r="A20" s="17">
        <v>1983</v>
      </c>
      <c r="B20" s="40">
        <v>92988</v>
      </c>
      <c r="C20" s="19">
        <v>135736</v>
      </c>
      <c r="D20" s="20">
        <v>121964</v>
      </c>
      <c r="E20" s="21">
        <f t="shared" si="0"/>
        <v>0.5674010941977744</v>
      </c>
      <c r="F20" s="6"/>
    </row>
    <row r="21" spans="1:6" ht="26.25" x14ac:dyDescent="0.4">
      <c r="A21" s="17">
        <v>1984</v>
      </c>
      <c r="B21" s="40">
        <v>79557</v>
      </c>
      <c r="C21" s="19">
        <v>111353</v>
      </c>
      <c r="D21" s="20">
        <v>112480</v>
      </c>
      <c r="E21" s="21">
        <f>D21/(D21+B21)</f>
        <v>0.58572046011966439</v>
      </c>
      <c r="F21" s="8"/>
    </row>
    <row r="22" spans="1:6" ht="26.25" x14ac:dyDescent="0.4">
      <c r="A22" s="17">
        <v>1985</v>
      </c>
      <c r="B22" s="40">
        <v>68416</v>
      </c>
      <c r="C22" s="19">
        <v>101227</v>
      </c>
      <c r="D22" s="20">
        <v>225661</v>
      </c>
      <c r="E22" s="21">
        <f t="shared" si="0"/>
        <v>0.76735344824654772</v>
      </c>
      <c r="F22" s="6"/>
    </row>
    <row r="23" spans="1:6" ht="26.25" x14ac:dyDescent="0.4">
      <c r="A23" s="17">
        <v>1986</v>
      </c>
      <c r="B23" s="40">
        <v>45649</v>
      </c>
      <c r="C23" s="19">
        <v>54294</v>
      </c>
      <c r="D23" s="20">
        <v>205919</v>
      </c>
      <c r="E23" s="21">
        <f t="shared" si="0"/>
        <v>0.81854210392418747</v>
      </c>
      <c r="F23" s="6"/>
    </row>
    <row r="24" spans="1:6" ht="26.25" x14ac:dyDescent="0.4">
      <c r="A24" s="17">
        <v>1987</v>
      </c>
      <c r="B24" s="40">
        <v>31312</v>
      </c>
      <c r="C24" s="19">
        <v>0</v>
      </c>
      <c r="D24" s="20">
        <v>94032</v>
      </c>
      <c r="E24" s="21">
        <f t="shared" si="0"/>
        <v>0.75019147306612199</v>
      </c>
      <c r="F24" s="6"/>
    </row>
    <row r="25" spans="1:6" ht="26.25" x14ac:dyDescent="0.4">
      <c r="A25" s="17">
        <v>1988</v>
      </c>
      <c r="B25" s="40">
        <v>41668</v>
      </c>
      <c r="C25" s="19">
        <v>0</v>
      </c>
      <c r="D25" s="20">
        <v>231017</v>
      </c>
      <c r="E25" s="21">
        <f t="shared" si="0"/>
        <v>0.84719364834882738</v>
      </c>
      <c r="F25" s="6"/>
    </row>
    <row r="26" spans="1:6" ht="26.25" x14ac:dyDescent="0.4">
      <c r="A26" s="17">
        <v>1989</v>
      </c>
      <c r="B26" s="40">
        <v>12520</v>
      </c>
      <c r="C26" s="19">
        <v>0</v>
      </c>
      <c r="D26" s="20">
        <v>60682</v>
      </c>
      <c r="E26" s="21">
        <f t="shared" si="0"/>
        <v>0.8289664216824677</v>
      </c>
      <c r="F26" s="6"/>
    </row>
    <row r="27" spans="1:6" ht="26.25" x14ac:dyDescent="0.4">
      <c r="A27" s="17">
        <v>1990</v>
      </c>
      <c r="B27" s="40">
        <v>20290</v>
      </c>
      <c r="C27" s="19">
        <v>0</v>
      </c>
      <c r="D27" s="20">
        <v>100509</v>
      </c>
      <c r="E27" s="21">
        <f t="shared" si="0"/>
        <v>0.83203503340259444</v>
      </c>
      <c r="F27" s="6"/>
    </row>
    <row r="28" spans="1:6" ht="26.25" x14ac:dyDescent="0.4">
      <c r="A28" s="17">
        <v>1991</v>
      </c>
      <c r="B28" s="40">
        <v>19984</v>
      </c>
      <c r="C28" s="19">
        <v>0</v>
      </c>
      <c r="D28" s="20">
        <v>110107</v>
      </c>
      <c r="E28" s="21">
        <f t="shared" si="0"/>
        <v>0.84638445395915163</v>
      </c>
      <c r="F28" s="6"/>
    </row>
    <row r="29" spans="1:6" ht="26.25" x14ac:dyDescent="0.4">
      <c r="A29" s="17">
        <v>1992</v>
      </c>
      <c r="B29" s="40">
        <v>10944</v>
      </c>
      <c r="C29" s="19">
        <v>0</v>
      </c>
      <c r="D29" s="20">
        <v>67573</v>
      </c>
      <c r="E29" s="21">
        <f t="shared" si="0"/>
        <v>0.86061617229389809</v>
      </c>
      <c r="F29" s="6"/>
    </row>
    <row r="30" spans="1:6" ht="26.25" x14ac:dyDescent="0.4">
      <c r="A30" s="17">
        <v>1993</v>
      </c>
      <c r="B30" s="40">
        <v>28746</v>
      </c>
      <c r="C30" s="19">
        <v>0</v>
      </c>
      <c r="D30" s="20">
        <v>178731</v>
      </c>
      <c r="E30" s="21">
        <f t="shared" si="0"/>
        <v>0.8614497028586301</v>
      </c>
      <c r="F30" s="6"/>
    </row>
    <row r="31" spans="1:6" ht="26.25" x14ac:dyDescent="0.4">
      <c r="A31" s="17">
        <v>1994</v>
      </c>
      <c r="B31" s="40">
        <v>20725</v>
      </c>
      <c r="C31" s="19">
        <v>0</v>
      </c>
      <c r="D31" s="20">
        <v>160721</v>
      </c>
      <c r="E31" s="21">
        <f t="shared" si="0"/>
        <v>0.8857786889763346</v>
      </c>
      <c r="F31" s="6"/>
    </row>
    <row r="32" spans="1:6" ht="26.25" x14ac:dyDescent="0.4">
      <c r="A32" s="17">
        <v>1995</v>
      </c>
      <c r="B32" s="40">
        <v>2737</v>
      </c>
      <c r="C32" s="19">
        <v>0</v>
      </c>
      <c r="D32" s="20">
        <v>45557</v>
      </c>
      <c r="E32" s="21">
        <f t="shared" si="0"/>
        <v>0.94332629312129868</v>
      </c>
      <c r="F32" s="6"/>
    </row>
    <row r="33" spans="1:6" ht="26.25" x14ac:dyDescent="0.4">
      <c r="A33" s="17">
        <v>1996</v>
      </c>
      <c r="B33" s="41">
        <v>76</v>
      </c>
      <c r="C33" s="19">
        <v>0</v>
      </c>
      <c r="D33" s="20">
        <v>0</v>
      </c>
      <c r="E33" s="21">
        <f t="shared" si="0"/>
        <v>0</v>
      </c>
      <c r="F33" s="6"/>
    </row>
    <row r="34" spans="1:6" ht="26.25" x14ac:dyDescent="0.4">
      <c r="A34" s="17">
        <v>1997</v>
      </c>
      <c r="B34" s="41">
        <v>0</v>
      </c>
      <c r="C34" s="19">
        <v>0</v>
      </c>
      <c r="D34" s="20">
        <v>0</v>
      </c>
      <c r="E34" s="21">
        <v>0</v>
      </c>
      <c r="F34" s="6"/>
    </row>
    <row r="35" spans="1:6" ht="26.25" x14ac:dyDescent="0.4">
      <c r="A35" s="17">
        <v>1998</v>
      </c>
      <c r="B35" s="41">
        <v>0</v>
      </c>
      <c r="C35" s="19">
        <v>0</v>
      </c>
      <c r="D35" s="20">
        <v>0</v>
      </c>
      <c r="E35" s="21">
        <v>0</v>
      </c>
      <c r="F35" s="6"/>
    </row>
    <row r="36" spans="1:6" ht="26.25" x14ac:dyDescent="0.4">
      <c r="A36" s="17">
        <v>1999</v>
      </c>
      <c r="B36" s="41">
        <v>0</v>
      </c>
      <c r="C36" s="19">
        <v>0</v>
      </c>
      <c r="D36" s="20">
        <v>0</v>
      </c>
      <c r="E36" s="21">
        <v>0</v>
      </c>
      <c r="F36" s="6"/>
    </row>
    <row r="37" spans="1:6" ht="26.25" x14ac:dyDescent="0.4">
      <c r="A37" s="17">
        <v>2000</v>
      </c>
      <c r="B37" s="41">
        <v>0</v>
      </c>
      <c r="C37" s="19">
        <v>0</v>
      </c>
      <c r="D37" s="20">
        <v>0</v>
      </c>
      <c r="E37" s="21">
        <v>0</v>
      </c>
      <c r="F37" s="6"/>
    </row>
    <row r="38" spans="1:6" ht="26.25" x14ac:dyDescent="0.4">
      <c r="A38" s="17">
        <v>2001</v>
      </c>
      <c r="B38" s="41">
        <v>0</v>
      </c>
      <c r="C38" s="19">
        <v>0</v>
      </c>
      <c r="D38" s="20">
        <v>0</v>
      </c>
      <c r="E38" s="21">
        <v>0</v>
      </c>
      <c r="F38" s="6"/>
    </row>
    <row r="39" spans="1:6" ht="26.25" x14ac:dyDescent="0.4">
      <c r="A39" s="17">
        <v>2002</v>
      </c>
      <c r="B39" s="41">
        <v>0</v>
      </c>
      <c r="C39" s="19">
        <v>0</v>
      </c>
      <c r="D39" s="20">
        <v>0</v>
      </c>
      <c r="E39" s="21">
        <v>0</v>
      </c>
    </row>
    <row r="40" spans="1:6" ht="26.25" x14ac:dyDescent="0.4">
      <c r="A40" s="17">
        <v>2003</v>
      </c>
      <c r="B40" s="41">
        <v>0</v>
      </c>
      <c r="C40" s="19">
        <v>0</v>
      </c>
      <c r="D40" s="20">
        <v>0</v>
      </c>
      <c r="E40" s="21">
        <v>0</v>
      </c>
    </row>
    <row r="41" spans="1:6" ht="26.25" x14ac:dyDescent="0.4">
      <c r="A41" s="17">
        <v>2004</v>
      </c>
      <c r="B41" s="41">
        <v>0</v>
      </c>
      <c r="C41" s="19">
        <v>0</v>
      </c>
      <c r="D41" s="20">
        <v>0</v>
      </c>
      <c r="E41" s="21">
        <v>0</v>
      </c>
    </row>
    <row r="42" spans="1:6" ht="26.25" x14ac:dyDescent="0.4">
      <c r="A42" s="17">
        <v>2005</v>
      </c>
      <c r="B42" s="41">
        <v>0</v>
      </c>
      <c r="C42" s="19">
        <v>0</v>
      </c>
      <c r="D42" s="20">
        <v>0</v>
      </c>
      <c r="E42" s="21">
        <v>0</v>
      </c>
    </row>
    <row r="43" spans="1:6" ht="26.25" x14ac:dyDescent="0.4">
      <c r="A43" s="17">
        <v>2006</v>
      </c>
      <c r="B43" s="41">
        <v>0</v>
      </c>
      <c r="C43" s="19">
        <v>0</v>
      </c>
      <c r="D43" s="20">
        <v>0</v>
      </c>
      <c r="E43" s="21">
        <v>0</v>
      </c>
    </row>
    <row r="44" spans="1:6" ht="26.25" x14ac:dyDescent="0.4">
      <c r="A44" s="17">
        <v>2007</v>
      </c>
      <c r="B44" s="41">
        <v>0</v>
      </c>
      <c r="C44" s="19">
        <v>0</v>
      </c>
      <c r="D44" s="20">
        <v>0</v>
      </c>
      <c r="E44" s="21">
        <v>0</v>
      </c>
    </row>
    <row r="45" spans="1:6" ht="26.25" x14ac:dyDescent="0.4">
      <c r="A45" s="17">
        <v>2008</v>
      </c>
      <c r="B45" s="41">
        <v>0</v>
      </c>
      <c r="C45" s="19">
        <v>0</v>
      </c>
      <c r="D45" s="20">
        <v>0</v>
      </c>
      <c r="E45" s="21">
        <v>0</v>
      </c>
    </row>
    <row r="46" spans="1:6" ht="26.25" x14ac:dyDescent="0.4">
      <c r="A46" s="17">
        <v>2009</v>
      </c>
      <c r="B46" s="41">
        <v>0</v>
      </c>
      <c r="C46" s="19">
        <v>0</v>
      </c>
      <c r="D46" s="20">
        <v>0</v>
      </c>
      <c r="E46" s="21">
        <v>0</v>
      </c>
    </row>
    <row r="47" spans="1:6" ht="26.25" x14ac:dyDescent="0.4">
      <c r="A47" s="17">
        <v>2010</v>
      </c>
      <c r="B47" s="41">
        <v>0</v>
      </c>
      <c r="C47" s="19">
        <v>0</v>
      </c>
      <c r="D47" s="20">
        <v>0</v>
      </c>
      <c r="E47" s="21">
        <v>0</v>
      </c>
    </row>
    <row r="48" spans="1:6" ht="26.25" x14ac:dyDescent="0.4">
      <c r="A48" s="17">
        <v>2011</v>
      </c>
      <c r="B48" s="41">
        <v>0</v>
      </c>
      <c r="C48" s="19">
        <v>0</v>
      </c>
      <c r="D48" s="20">
        <v>0</v>
      </c>
      <c r="E48" s="21">
        <v>0</v>
      </c>
    </row>
    <row r="49" spans="1:5" ht="26.25" x14ac:dyDescent="0.4">
      <c r="A49" s="17">
        <v>2012</v>
      </c>
      <c r="B49" s="41">
        <v>0</v>
      </c>
      <c r="C49" s="19">
        <v>0</v>
      </c>
      <c r="D49" s="20">
        <v>0</v>
      </c>
      <c r="E49" s="21">
        <v>0</v>
      </c>
    </row>
    <row r="50" spans="1:5" ht="26.25" x14ac:dyDescent="0.4">
      <c r="A50" s="17">
        <v>2013</v>
      </c>
      <c r="B50" s="41">
        <v>0</v>
      </c>
      <c r="C50" s="19">
        <v>0</v>
      </c>
      <c r="D50" s="20">
        <v>0</v>
      </c>
      <c r="E50" s="21">
        <v>0</v>
      </c>
    </row>
    <row r="51" spans="1:5" ht="26.25" x14ac:dyDescent="0.4">
      <c r="A51" s="17">
        <v>2014</v>
      </c>
      <c r="B51" s="41">
        <v>0</v>
      </c>
      <c r="C51" s="19">
        <v>0</v>
      </c>
      <c r="D51" s="20">
        <v>0</v>
      </c>
      <c r="E51" s="21">
        <v>0</v>
      </c>
    </row>
    <row r="52" spans="1:5" ht="26.25" x14ac:dyDescent="0.4">
      <c r="A52" s="17">
        <v>2015</v>
      </c>
      <c r="B52" s="41">
        <v>0</v>
      </c>
      <c r="C52" s="19">
        <v>0</v>
      </c>
      <c r="D52" s="20">
        <v>0</v>
      </c>
      <c r="E52" s="21">
        <v>0</v>
      </c>
    </row>
    <row r="53" spans="1:5" ht="26.25" x14ac:dyDescent="0.4">
      <c r="A53" s="17">
        <v>2016</v>
      </c>
      <c r="B53" s="41">
        <v>0</v>
      </c>
      <c r="C53" s="19">
        <v>0</v>
      </c>
      <c r="D53" s="20">
        <v>0</v>
      </c>
      <c r="E53" s="21">
        <v>0</v>
      </c>
    </row>
    <row r="54" spans="1:5" ht="26.25" x14ac:dyDescent="0.4">
      <c r="A54" s="17">
        <v>2017</v>
      </c>
      <c r="B54" s="41">
        <v>0</v>
      </c>
      <c r="C54" s="19">
        <v>0</v>
      </c>
      <c r="D54" s="20">
        <v>0</v>
      </c>
      <c r="E54" s="21">
        <v>0</v>
      </c>
    </row>
    <row r="55" spans="1:5" ht="26.25" x14ac:dyDescent="0.4">
      <c r="A55" s="17">
        <v>2018</v>
      </c>
      <c r="B55" s="41">
        <v>0</v>
      </c>
      <c r="C55" s="19">
        <v>0</v>
      </c>
      <c r="D55" s="20">
        <v>0</v>
      </c>
      <c r="E55" s="21">
        <v>0</v>
      </c>
    </row>
    <row r="56" spans="1:5" ht="26.25" x14ac:dyDescent="0.4">
      <c r="A56" s="17">
        <v>2019</v>
      </c>
      <c r="B56" s="41">
        <v>227268</v>
      </c>
      <c r="C56" s="19">
        <v>56707</v>
      </c>
      <c r="D56" s="20">
        <v>216494</v>
      </c>
      <c r="E56" s="21">
        <f t="shared" si="0"/>
        <v>0.48786060996660374</v>
      </c>
    </row>
    <row r="57" spans="1:5" ht="26.25" x14ac:dyDescent="0.4">
      <c r="A57" s="17">
        <v>2020</v>
      </c>
      <c r="B57" s="41">
        <v>124467</v>
      </c>
      <c r="C57" s="19">
        <v>87447</v>
      </c>
      <c r="D57" s="20">
        <v>1637509</v>
      </c>
      <c r="E57" s="21">
        <f t="shared" ref="E57" si="1">D57/(D57+B57)</f>
        <v>0.92935942373789426</v>
      </c>
    </row>
    <row r="58" spans="1:5" ht="26.25" x14ac:dyDescent="0.4">
      <c r="A58" s="17"/>
      <c r="B58" s="41"/>
      <c r="C58" s="19"/>
      <c r="D58" s="20"/>
    </row>
    <row r="59" spans="1:5" ht="26.25" x14ac:dyDescent="0.4">
      <c r="A59" s="17"/>
      <c r="B59" s="41"/>
      <c r="C59" s="19"/>
      <c r="D59" s="20"/>
    </row>
    <row r="60" spans="1:5" ht="26.25" x14ac:dyDescent="0.4">
      <c r="A60" s="17"/>
      <c r="B60" s="41"/>
      <c r="C60" s="19"/>
      <c r="D60" s="20"/>
    </row>
    <row r="61" spans="1:5" ht="26.25" x14ac:dyDescent="0.4">
      <c r="A61" s="17"/>
      <c r="B61" s="41"/>
      <c r="C61" s="19"/>
      <c r="D61" s="20"/>
    </row>
    <row r="62" spans="1:5" ht="26.25" x14ac:dyDescent="0.4">
      <c r="A62" s="17"/>
      <c r="B62" s="41"/>
      <c r="C62" s="19"/>
      <c r="D62" s="20"/>
    </row>
    <row r="63" spans="1:5" ht="26.25" x14ac:dyDescent="0.4">
      <c r="A63" s="17"/>
      <c r="B63" s="41"/>
      <c r="C63" s="19"/>
      <c r="D63" s="20"/>
    </row>
    <row r="64" spans="1:5" ht="26.25" x14ac:dyDescent="0.4">
      <c r="A64" s="17"/>
      <c r="B64" s="41"/>
      <c r="C64" s="19"/>
      <c r="D64" s="20"/>
    </row>
    <row r="65" spans="1:4" ht="26.25" x14ac:dyDescent="0.4">
      <c r="A65" s="17"/>
      <c r="B65" s="41"/>
      <c r="C65" s="19"/>
      <c r="D65" s="20"/>
    </row>
    <row r="66" spans="1:4" ht="26.25" x14ac:dyDescent="0.4">
      <c r="A66" s="17"/>
      <c r="B66" s="41"/>
      <c r="C66" s="19"/>
      <c r="D66" s="20"/>
    </row>
    <row r="67" spans="1:4" ht="26.25" x14ac:dyDescent="0.4">
      <c r="A67" s="17"/>
      <c r="B67" s="41"/>
      <c r="C67" s="19"/>
      <c r="D67" s="20"/>
    </row>
    <row r="68" spans="1:4" ht="26.25" x14ac:dyDescent="0.4">
      <c r="A68" s="17"/>
      <c r="B68" s="41"/>
      <c r="C68" s="19"/>
      <c r="D68" s="20"/>
    </row>
    <row r="69" spans="1:4" ht="26.25" x14ac:dyDescent="0.4">
      <c r="A69" s="17"/>
      <c r="B69" s="41"/>
      <c r="C69" s="19"/>
      <c r="D69" s="20"/>
    </row>
    <row r="70" spans="1:4" ht="26.25" x14ac:dyDescent="0.4">
      <c r="A70" s="17"/>
      <c r="B70" s="41"/>
      <c r="C70" s="19"/>
      <c r="D70" s="20"/>
    </row>
    <row r="71" spans="1:4" ht="26.25" x14ac:dyDescent="0.4">
      <c r="A71" s="17"/>
      <c r="B71" s="41"/>
      <c r="C71" s="19"/>
      <c r="D71" s="20"/>
    </row>
    <row r="72" spans="1:4" ht="26.25" x14ac:dyDescent="0.4">
      <c r="A72" s="17"/>
      <c r="B72" s="41"/>
      <c r="C72" s="19"/>
      <c r="D72" s="20"/>
    </row>
    <row r="73" spans="1:4" ht="26.25" x14ac:dyDescent="0.4">
      <c r="A73" s="17"/>
      <c r="B73" s="41"/>
      <c r="C73" s="19"/>
      <c r="D73" s="20"/>
    </row>
  </sheetData>
  <printOptions horizontalCentered="1" verticalCentered="1" gridLinesSet="0"/>
  <pageMargins left="0.25" right="0.18" top="0.45" bottom="0.46" header="0.26" footer="0.24"/>
  <pageSetup paperSize="5" scale="55" orientation="landscape" horizontalDpi="300" verticalDpi="300" r:id="rId1"/>
  <headerFooter alignWithMargins="0">
    <oddFooter>&amp;L&amp;8&amp;D   &amp;T   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F57"/>
  <sheetViews>
    <sheetView showGridLines="0" topLeftCell="A40" zoomScale="55" zoomScaleNormal="55" workbookViewId="0">
      <selection activeCell="C60" sqref="C60"/>
    </sheetView>
  </sheetViews>
  <sheetFormatPr defaultColWidth="9.140625" defaultRowHeight="15.75" x14ac:dyDescent="0.25"/>
  <cols>
    <col min="1" max="1" width="12.140625" style="3" customWidth="1"/>
    <col min="2" max="4" width="25" style="3" customWidth="1"/>
    <col min="5" max="5" width="25" style="5" customWidth="1"/>
    <col min="6" max="6" width="19.5703125" style="5" customWidth="1"/>
    <col min="7" max="7" width="9.140625" style="3"/>
    <col min="8" max="8" width="62.85546875" style="3" customWidth="1"/>
    <col min="9" max="16384" width="9.140625" style="3"/>
  </cols>
  <sheetData>
    <row r="1" spans="1:6" ht="45" x14ac:dyDescent="0.6">
      <c r="A1" s="9"/>
      <c r="B1" s="9"/>
      <c r="C1" s="24" t="s">
        <v>6</v>
      </c>
      <c r="D1" s="9"/>
      <c r="E1" s="10"/>
    </row>
    <row r="2" spans="1:6" x14ac:dyDescent="0.25">
      <c r="A2" s="9"/>
      <c r="B2" s="9"/>
      <c r="C2" s="9"/>
      <c r="D2" s="9"/>
      <c r="E2" s="10"/>
    </row>
    <row r="3" spans="1:6" ht="26.25" x14ac:dyDescent="0.4">
      <c r="A3" s="11"/>
      <c r="B3" s="11"/>
      <c r="C3" s="11"/>
      <c r="D3" s="11"/>
      <c r="E3" s="12"/>
      <c r="F3" s="1"/>
    </row>
    <row r="4" spans="1:6" ht="25.5" x14ac:dyDescent="0.35">
      <c r="A4" s="13"/>
      <c r="B4" s="13"/>
      <c r="C4" s="13"/>
      <c r="D4" s="13"/>
      <c r="E4" s="14" t="s">
        <v>3</v>
      </c>
      <c r="F4" s="1"/>
    </row>
    <row r="5" spans="1:6" ht="25.5" x14ac:dyDescent="0.35">
      <c r="A5" s="15" t="s">
        <v>7</v>
      </c>
      <c r="B5" s="13"/>
      <c r="C5" s="13"/>
      <c r="D5" s="13"/>
      <c r="E5" s="14" t="s">
        <v>4</v>
      </c>
      <c r="F5" s="1"/>
    </row>
    <row r="6" spans="1:6" ht="25.5" x14ac:dyDescent="0.35">
      <c r="A6" s="13"/>
      <c r="B6" s="16" t="s">
        <v>0</v>
      </c>
      <c r="C6" s="16" t="s">
        <v>2</v>
      </c>
      <c r="D6" s="16" t="s">
        <v>1</v>
      </c>
      <c r="E6" s="16" t="s">
        <v>5</v>
      </c>
      <c r="F6" s="2"/>
    </row>
    <row r="7" spans="1:6" ht="26.25" x14ac:dyDescent="0.4">
      <c r="A7" s="17"/>
      <c r="B7" s="18"/>
      <c r="C7" s="19"/>
      <c r="D7" s="20"/>
      <c r="E7" s="21"/>
      <c r="F7" s="6"/>
    </row>
    <row r="8" spans="1:6" ht="26.25" x14ac:dyDescent="0.4">
      <c r="A8" s="17"/>
      <c r="B8" s="18"/>
      <c r="C8" s="19"/>
      <c r="D8" s="20"/>
      <c r="E8" s="21"/>
      <c r="F8" s="6"/>
    </row>
    <row r="9" spans="1:6" ht="26.25" x14ac:dyDescent="0.4">
      <c r="A9" s="17"/>
      <c r="B9" s="18"/>
      <c r="C9" s="19"/>
      <c r="D9" s="20"/>
      <c r="E9" s="21"/>
      <c r="F9" s="6"/>
    </row>
    <row r="10" spans="1:6" ht="26.25" x14ac:dyDescent="0.4">
      <c r="A10" s="17"/>
      <c r="B10" s="18"/>
      <c r="C10" s="19"/>
      <c r="D10" s="20"/>
      <c r="E10" s="21"/>
      <c r="F10" s="6"/>
    </row>
    <row r="11" spans="1:6" ht="26.25" x14ac:dyDescent="0.4">
      <c r="A11" s="17"/>
      <c r="B11" s="18"/>
      <c r="C11" s="19"/>
      <c r="D11" s="20"/>
      <c r="E11" s="21"/>
      <c r="F11" s="6"/>
    </row>
    <row r="12" spans="1:6" ht="26.25" x14ac:dyDescent="0.4">
      <c r="A12" s="17"/>
      <c r="B12" s="18"/>
      <c r="C12" s="19"/>
      <c r="D12" s="20"/>
      <c r="E12" s="21"/>
      <c r="F12" s="6"/>
    </row>
    <row r="13" spans="1:6" ht="26.25" x14ac:dyDescent="0.4">
      <c r="A13" s="17"/>
      <c r="B13" s="18"/>
      <c r="C13" s="19"/>
      <c r="D13" s="20"/>
      <c r="E13" s="21"/>
      <c r="F13" s="6"/>
    </row>
    <row r="14" spans="1:6" ht="26.25" x14ac:dyDescent="0.4">
      <c r="A14" s="17"/>
      <c r="B14" s="18"/>
      <c r="C14" s="19"/>
      <c r="D14" s="20"/>
      <c r="E14" s="21"/>
      <c r="F14" s="6"/>
    </row>
    <row r="15" spans="1:6" ht="26.25" x14ac:dyDescent="0.4">
      <c r="A15" s="17"/>
      <c r="B15" s="18"/>
      <c r="C15" s="19"/>
      <c r="D15" s="20"/>
      <c r="E15" s="21"/>
      <c r="F15" s="6"/>
    </row>
    <row r="16" spans="1:6" ht="26.25" x14ac:dyDescent="0.4">
      <c r="A16" s="17"/>
      <c r="B16" s="18"/>
      <c r="C16" s="19"/>
      <c r="D16" s="20"/>
      <c r="E16" s="21"/>
      <c r="F16" s="6"/>
    </row>
    <row r="17" spans="1:6" ht="26.25" x14ac:dyDescent="0.4">
      <c r="A17" s="17"/>
      <c r="B17" s="18"/>
      <c r="C17" s="19"/>
      <c r="D17" s="20"/>
      <c r="E17" s="21"/>
      <c r="F17" s="6"/>
    </row>
    <row r="18" spans="1:6" ht="26.25" x14ac:dyDescent="0.4">
      <c r="A18" s="17">
        <v>1981</v>
      </c>
      <c r="B18" s="18">
        <v>1982</v>
      </c>
      <c r="C18" s="19">
        <v>188</v>
      </c>
      <c r="D18" s="20">
        <v>2059</v>
      </c>
      <c r="E18" s="21">
        <f t="shared" ref="E18:E38" si="0">D18/(D18+B18)</f>
        <v>0.50952734471665428</v>
      </c>
      <c r="F18" s="6"/>
    </row>
    <row r="19" spans="1:6" ht="26.25" x14ac:dyDescent="0.4">
      <c r="A19" s="17">
        <v>1982</v>
      </c>
      <c r="B19" s="18">
        <v>603</v>
      </c>
      <c r="C19" s="19">
        <v>0</v>
      </c>
      <c r="D19" s="20">
        <v>487</v>
      </c>
      <c r="E19" s="21">
        <f t="shared" si="0"/>
        <v>0.44678899082568807</v>
      </c>
      <c r="F19" s="6"/>
    </row>
    <row r="20" spans="1:6" ht="26.25" x14ac:dyDescent="0.4">
      <c r="A20" s="17">
        <v>1983</v>
      </c>
      <c r="B20" s="18">
        <v>18703</v>
      </c>
      <c r="C20" s="19">
        <v>0</v>
      </c>
      <c r="D20" s="20">
        <v>4757</v>
      </c>
      <c r="E20" s="21">
        <f t="shared" si="0"/>
        <v>0.20277067348678601</v>
      </c>
      <c r="F20" s="6"/>
    </row>
    <row r="21" spans="1:6" ht="26.25" x14ac:dyDescent="0.4">
      <c r="A21" s="17">
        <v>1984</v>
      </c>
      <c r="B21" s="18">
        <v>421450</v>
      </c>
      <c r="C21" s="19">
        <v>42175</v>
      </c>
      <c r="D21" s="20">
        <v>558780</v>
      </c>
      <c r="E21" s="21">
        <f t="shared" si="0"/>
        <v>0.57004988625118591</v>
      </c>
      <c r="F21" s="8"/>
    </row>
    <row r="22" spans="1:6" ht="26.25" x14ac:dyDescent="0.4">
      <c r="A22" s="17">
        <v>1985</v>
      </c>
      <c r="B22" s="18">
        <v>934026</v>
      </c>
      <c r="C22" s="19">
        <v>109621</v>
      </c>
      <c r="D22" s="20">
        <v>638923</v>
      </c>
      <c r="E22" s="21">
        <f t="shared" si="0"/>
        <v>0.40619435213729116</v>
      </c>
      <c r="F22" s="6"/>
    </row>
    <row r="23" spans="1:6" ht="26.25" x14ac:dyDescent="0.4">
      <c r="A23" s="17">
        <v>1986</v>
      </c>
      <c r="B23" s="18">
        <v>793221</v>
      </c>
      <c r="C23" s="19">
        <v>105464</v>
      </c>
      <c r="D23" s="20">
        <v>478216</v>
      </c>
      <c r="E23" s="21">
        <f t="shared" si="0"/>
        <v>0.37612245042420506</v>
      </c>
      <c r="F23" s="6"/>
    </row>
    <row r="24" spans="1:6" ht="26.25" x14ac:dyDescent="0.4">
      <c r="A24" s="17">
        <v>1987</v>
      </c>
      <c r="B24" s="18">
        <v>754428</v>
      </c>
      <c r="C24" s="19">
        <v>90770</v>
      </c>
      <c r="D24" s="20">
        <v>605809</v>
      </c>
      <c r="E24" s="21">
        <f t="shared" si="0"/>
        <v>0.44537018181390448</v>
      </c>
      <c r="F24" s="6"/>
    </row>
    <row r="25" spans="1:6" ht="26.25" x14ac:dyDescent="0.4">
      <c r="A25" s="17">
        <v>1988</v>
      </c>
      <c r="B25" s="18">
        <v>830838</v>
      </c>
      <c r="C25" s="19">
        <v>99863</v>
      </c>
      <c r="D25" s="20">
        <v>643621</v>
      </c>
      <c r="E25" s="21">
        <f t="shared" si="0"/>
        <v>0.4365133245481902</v>
      </c>
      <c r="F25" s="6"/>
    </row>
    <row r="26" spans="1:6" ht="26.25" x14ac:dyDescent="0.4">
      <c r="A26" s="17">
        <v>1989</v>
      </c>
      <c r="B26" s="18">
        <v>682866</v>
      </c>
      <c r="C26" s="19">
        <v>81989</v>
      </c>
      <c r="D26" s="20">
        <v>626993</v>
      </c>
      <c r="E26" s="21">
        <f t="shared" si="0"/>
        <v>0.47867213188595109</v>
      </c>
      <c r="F26" s="6"/>
    </row>
    <row r="27" spans="1:6" ht="26.25" x14ac:dyDescent="0.4">
      <c r="A27" s="17">
        <v>1990</v>
      </c>
      <c r="B27" s="18">
        <v>576876</v>
      </c>
      <c r="C27" s="19">
        <v>65101</v>
      </c>
      <c r="D27" s="20">
        <v>746453</v>
      </c>
      <c r="E27" s="21">
        <f t="shared" si="0"/>
        <v>0.56407212416564589</v>
      </c>
      <c r="F27" s="6"/>
    </row>
    <row r="28" spans="1:6" ht="26.25" x14ac:dyDescent="0.4">
      <c r="A28" s="17">
        <v>1991</v>
      </c>
      <c r="B28" s="18">
        <v>546552</v>
      </c>
      <c r="C28" s="19">
        <v>65590</v>
      </c>
      <c r="D28" s="20">
        <v>628441</v>
      </c>
      <c r="E28" s="21">
        <f t="shared" si="0"/>
        <v>0.53484659057543327</v>
      </c>
      <c r="F28" s="6"/>
    </row>
    <row r="29" spans="1:6" ht="26.25" x14ac:dyDescent="0.4">
      <c r="A29" s="17">
        <v>1992</v>
      </c>
      <c r="B29" s="18">
        <v>512882</v>
      </c>
      <c r="C29" s="19">
        <v>50558</v>
      </c>
      <c r="D29" s="20">
        <v>620942</v>
      </c>
      <c r="E29" s="21">
        <f t="shared" si="0"/>
        <v>0.54765289850982168</v>
      </c>
      <c r="F29" s="6"/>
    </row>
    <row r="30" spans="1:6" ht="26.25" x14ac:dyDescent="0.4">
      <c r="A30" s="17">
        <v>1993</v>
      </c>
      <c r="B30" s="18">
        <v>625142</v>
      </c>
      <c r="C30" s="19">
        <v>114193</v>
      </c>
      <c r="D30" s="20">
        <v>740586</v>
      </c>
      <c r="E30" s="21">
        <f t="shared" si="0"/>
        <v>0.54226463834672789</v>
      </c>
      <c r="F30" s="6"/>
    </row>
    <row r="31" spans="1:6" ht="26.25" x14ac:dyDescent="0.4">
      <c r="A31" s="17">
        <v>1994</v>
      </c>
      <c r="B31" s="18">
        <v>871897</v>
      </c>
      <c r="C31" s="19">
        <v>155747</v>
      </c>
      <c r="D31" s="20">
        <v>913951</v>
      </c>
      <c r="E31" s="21">
        <f t="shared" si="0"/>
        <v>0.51177423834503277</v>
      </c>
      <c r="F31" s="6"/>
    </row>
    <row r="32" spans="1:6" ht="26.25" x14ac:dyDescent="0.4">
      <c r="A32" s="17">
        <v>1995</v>
      </c>
      <c r="B32" s="18">
        <v>991719</v>
      </c>
      <c r="C32" s="19">
        <v>139911</v>
      </c>
      <c r="D32" s="20">
        <v>1892882</v>
      </c>
      <c r="E32" s="21">
        <f t="shared" si="0"/>
        <v>0.65620236559579648</v>
      </c>
      <c r="F32" s="6"/>
    </row>
    <row r="33" spans="1:6" ht="26.25" x14ac:dyDescent="0.4">
      <c r="A33" s="17">
        <v>1996</v>
      </c>
      <c r="B33" s="22">
        <v>1536131</v>
      </c>
      <c r="C33" s="19">
        <v>169686</v>
      </c>
      <c r="D33" s="20">
        <v>2038670</v>
      </c>
      <c r="E33" s="21">
        <f t="shared" si="0"/>
        <v>0.57028908742053053</v>
      </c>
      <c r="F33" s="6"/>
    </row>
    <row r="34" spans="1:6" ht="26.25" x14ac:dyDescent="0.4">
      <c r="A34" s="17">
        <v>1997</v>
      </c>
      <c r="B34" s="22">
        <v>1506177</v>
      </c>
      <c r="C34" s="19">
        <v>139649</v>
      </c>
      <c r="D34" s="20">
        <v>3001070</v>
      </c>
      <c r="E34" s="21">
        <f t="shared" si="0"/>
        <v>0.66583215874346358</v>
      </c>
      <c r="F34" s="6"/>
    </row>
    <row r="35" spans="1:6" ht="26.25" x14ac:dyDescent="0.4">
      <c r="A35" s="17">
        <v>1998</v>
      </c>
      <c r="B35" s="22">
        <v>1439689</v>
      </c>
      <c r="C35" s="19">
        <v>137417</v>
      </c>
      <c r="D35" s="20">
        <v>3908470</v>
      </c>
      <c r="E35" s="21">
        <f t="shared" si="0"/>
        <v>0.73080661962368731</v>
      </c>
      <c r="F35" s="6"/>
    </row>
    <row r="36" spans="1:6" ht="26.25" x14ac:dyDescent="0.4">
      <c r="A36" s="17">
        <v>1999</v>
      </c>
      <c r="B36" s="22">
        <v>745835</v>
      </c>
      <c r="C36" s="19">
        <v>89632</v>
      </c>
      <c r="D36" s="20">
        <v>3404341</v>
      </c>
      <c r="E36" s="21">
        <f t="shared" si="0"/>
        <v>0.82028834439792431</v>
      </c>
      <c r="F36" s="6"/>
    </row>
    <row r="37" spans="1:6" ht="26.25" x14ac:dyDescent="0.4">
      <c r="A37" s="17">
        <v>2000</v>
      </c>
      <c r="B37" s="22">
        <v>597853</v>
      </c>
      <c r="C37" s="19">
        <v>75610</v>
      </c>
      <c r="D37" s="20">
        <v>4139000</v>
      </c>
      <c r="E37" s="21">
        <f t="shared" si="0"/>
        <v>0.87378687917906672</v>
      </c>
      <c r="F37" s="6"/>
    </row>
    <row r="38" spans="1:6" ht="26.25" x14ac:dyDescent="0.4">
      <c r="A38" s="17">
        <v>2001</v>
      </c>
      <c r="B38" s="22">
        <v>624686</v>
      </c>
      <c r="C38" s="19">
        <v>78902</v>
      </c>
      <c r="D38" s="20">
        <v>4771632</v>
      </c>
      <c r="E38" s="21">
        <f t="shared" si="0"/>
        <v>0.88423847519734755</v>
      </c>
      <c r="F38" s="6"/>
    </row>
    <row r="39" spans="1:6" ht="26.25" x14ac:dyDescent="0.4">
      <c r="A39" s="17">
        <v>2002</v>
      </c>
      <c r="B39" s="22">
        <v>629957</v>
      </c>
      <c r="C39" s="19">
        <v>80587</v>
      </c>
      <c r="D39" s="20">
        <v>4900430</v>
      </c>
      <c r="E39" s="21">
        <f>D39/(D39+B39)</f>
        <v>0.88609169665703325</v>
      </c>
    </row>
    <row r="40" spans="1:6" ht="26.25" x14ac:dyDescent="0.4">
      <c r="A40" s="17">
        <v>2003</v>
      </c>
      <c r="B40" s="22">
        <v>545036</v>
      </c>
      <c r="C40" s="19">
        <v>69778</v>
      </c>
      <c r="D40" s="20">
        <v>4923304</v>
      </c>
      <c r="E40" s="21">
        <f>D40/(D40+B40)</f>
        <v>0.90032880179359731</v>
      </c>
    </row>
    <row r="41" spans="1:6" ht="26.25" x14ac:dyDescent="0.4">
      <c r="A41" s="17">
        <v>2004</v>
      </c>
      <c r="B41" s="22">
        <v>444796</v>
      </c>
      <c r="C41" s="19">
        <v>56512</v>
      </c>
      <c r="D41" s="20">
        <v>4401363</v>
      </c>
      <c r="E41" s="21">
        <f>D41/(D41+B41)</f>
        <v>0.90821679602340744</v>
      </c>
    </row>
    <row r="42" spans="1:6" ht="26.25" x14ac:dyDescent="0.4">
      <c r="A42" s="17">
        <v>2005</v>
      </c>
      <c r="B42" s="22">
        <v>427622</v>
      </c>
      <c r="C42" s="19">
        <v>54830</v>
      </c>
      <c r="D42" s="20">
        <v>4315839</v>
      </c>
      <c r="E42" s="21">
        <f>D42/(D42+B42)</f>
        <v>0.90985021274550371</v>
      </c>
    </row>
    <row r="43" spans="1:6" ht="26.25" x14ac:dyDescent="0.4">
      <c r="A43" s="17">
        <v>2006</v>
      </c>
      <c r="B43" s="22">
        <v>396055</v>
      </c>
      <c r="C43" s="19">
        <v>50721</v>
      </c>
      <c r="D43" s="20">
        <v>4447439</v>
      </c>
      <c r="E43" s="21">
        <f t="shared" ref="E43:E49" si="1">D43/(D43+B43)</f>
        <v>0.91822948474799393</v>
      </c>
    </row>
    <row r="44" spans="1:6" ht="26.25" x14ac:dyDescent="0.4">
      <c r="A44" s="17">
        <v>2007</v>
      </c>
      <c r="B44" s="22">
        <v>371026</v>
      </c>
      <c r="C44" s="19">
        <v>47280</v>
      </c>
      <c r="D44" s="20">
        <v>4605406</v>
      </c>
      <c r="E44" s="21">
        <f t="shared" si="1"/>
        <v>0.92544336986821085</v>
      </c>
    </row>
    <row r="45" spans="1:6" ht="26.25" x14ac:dyDescent="0.4">
      <c r="A45" s="17">
        <v>2008</v>
      </c>
      <c r="B45" s="22">
        <v>380204</v>
      </c>
      <c r="C45" s="19">
        <v>48414</v>
      </c>
      <c r="D45" s="20">
        <v>4580130</v>
      </c>
      <c r="E45" s="21">
        <f t="shared" si="1"/>
        <v>0.92335112917799489</v>
      </c>
    </row>
    <row r="46" spans="1:6" ht="26.25" x14ac:dyDescent="0.4">
      <c r="A46" s="17">
        <v>2009</v>
      </c>
      <c r="B46" s="22">
        <v>328592</v>
      </c>
      <c r="C46" s="19">
        <v>41977</v>
      </c>
      <c r="D46" s="20">
        <v>4080428</v>
      </c>
      <c r="E46" s="21">
        <f t="shared" si="1"/>
        <v>0.92547278079936135</v>
      </c>
    </row>
    <row r="47" spans="1:6" ht="26.25" x14ac:dyDescent="0.4">
      <c r="A47" s="17">
        <v>2010</v>
      </c>
      <c r="B47" s="22">
        <v>462209</v>
      </c>
      <c r="C47" s="19">
        <v>40258</v>
      </c>
      <c r="D47" s="20">
        <v>4604957</v>
      </c>
      <c r="E47" s="21">
        <f t="shared" si="1"/>
        <v>0.90878352909693505</v>
      </c>
    </row>
    <row r="48" spans="1:6" ht="26.25" x14ac:dyDescent="0.4">
      <c r="A48" s="17">
        <v>2011</v>
      </c>
      <c r="B48" s="22">
        <v>511391</v>
      </c>
      <c r="C48" s="19">
        <v>42694</v>
      </c>
      <c r="D48" s="20">
        <v>7202047</v>
      </c>
      <c r="E48" s="21">
        <f t="shared" si="1"/>
        <v>0.93370128858234158</v>
      </c>
    </row>
    <row r="49" spans="1:5" ht="26.25" x14ac:dyDescent="0.4">
      <c r="A49" s="17">
        <v>2012</v>
      </c>
      <c r="B49" s="22">
        <v>504582</v>
      </c>
      <c r="C49" s="19">
        <v>42074</v>
      </c>
      <c r="D49" s="20">
        <v>7181761</v>
      </c>
      <c r="E49" s="21">
        <f t="shared" si="1"/>
        <v>0.93435343699858309</v>
      </c>
    </row>
    <row r="50" spans="1:5" ht="26.25" x14ac:dyDescent="0.4">
      <c r="A50" s="17">
        <v>2013</v>
      </c>
      <c r="B50" s="22">
        <v>401102</v>
      </c>
      <c r="C50" s="19">
        <v>34692</v>
      </c>
      <c r="D50" s="20">
        <v>7136674</v>
      </c>
      <c r="E50" s="21">
        <f t="shared" ref="E50:E51" si="2">D50/(D50+B50)</f>
        <v>0.94678775278013039</v>
      </c>
    </row>
    <row r="51" spans="1:5" ht="26.25" x14ac:dyDescent="0.4">
      <c r="A51" s="17">
        <v>2014</v>
      </c>
      <c r="B51" s="22">
        <v>371754</v>
      </c>
      <c r="C51" s="19">
        <v>30056</v>
      </c>
      <c r="D51" s="20">
        <v>8051324</v>
      </c>
      <c r="E51" s="21">
        <f t="shared" si="2"/>
        <v>0.95586482756066127</v>
      </c>
    </row>
    <row r="52" spans="1:5" ht="26.25" x14ac:dyDescent="0.4">
      <c r="A52" s="17">
        <v>2015</v>
      </c>
      <c r="B52" s="22">
        <v>319218</v>
      </c>
      <c r="C52" s="19">
        <v>25889</v>
      </c>
      <c r="D52" s="20">
        <v>7921620</v>
      </c>
      <c r="E52" s="21">
        <f t="shared" ref="E52:E53" si="3">D52/(D52+B52)</f>
        <v>0.96126389088100017</v>
      </c>
    </row>
    <row r="53" spans="1:5" ht="26.25" x14ac:dyDescent="0.4">
      <c r="A53" s="17">
        <v>2016</v>
      </c>
      <c r="B53" s="22">
        <v>214939</v>
      </c>
      <c r="C53" s="19">
        <v>20949</v>
      </c>
      <c r="D53" s="20">
        <v>6552451</v>
      </c>
      <c r="E53" s="21">
        <f t="shared" si="3"/>
        <v>0.96823901090376052</v>
      </c>
    </row>
    <row r="54" spans="1:5" ht="26.25" x14ac:dyDescent="0.4">
      <c r="A54" s="17">
        <v>2017</v>
      </c>
      <c r="B54" s="22">
        <v>187188</v>
      </c>
      <c r="C54" s="19">
        <v>45230</v>
      </c>
      <c r="D54" s="20">
        <v>5059046</v>
      </c>
      <c r="E54" s="21">
        <f t="shared" ref="E54:E55" si="4">D54/(D54+B54)</f>
        <v>0.96431954807963194</v>
      </c>
    </row>
    <row r="55" spans="1:5" ht="26.25" x14ac:dyDescent="0.4">
      <c r="A55" s="17">
        <v>2018</v>
      </c>
      <c r="B55" s="22">
        <v>182486</v>
      </c>
      <c r="C55" s="19">
        <v>91112</v>
      </c>
      <c r="D55" s="20">
        <v>4919868</v>
      </c>
      <c r="E55" s="21">
        <f t="shared" si="4"/>
        <v>0.96423493940247973</v>
      </c>
    </row>
    <row r="56" spans="1:5" ht="26.25" x14ac:dyDescent="0.4">
      <c r="A56" s="17">
        <v>2019</v>
      </c>
      <c r="B56" s="22">
        <v>139086</v>
      </c>
      <c r="C56" s="19">
        <v>71296</v>
      </c>
      <c r="D56" s="20">
        <v>1736054</v>
      </c>
      <c r="E56" s="21">
        <f t="shared" ref="E56" si="5">D56/(D56+B56)</f>
        <v>0.92582633830007355</v>
      </c>
    </row>
    <row r="57" spans="1:5" ht="26.25" x14ac:dyDescent="0.4">
      <c r="A57" s="17">
        <v>2020</v>
      </c>
      <c r="B57" s="22">
        <v>131696</v>
      </c>
      <c r="C57" s="19">
        <v>72719</v>
      </c>
      <c r="D57" s="20">
        <v>1413661</v>
      </c>
      <c r="E57" s="21">
        <f t="shared" ref="E57" si="6">D57/(D57+B57)</f>
        <v>0.91477956226295931</v>
      </c>
    </row>
  </sheetData>
  <phoneticPr fontId="3" type="noConversion"/>
  <printOptions horizontalCentered="1" verticalCentered="1" gridLinesSet="0"/>
  <pageMargins left="0.25" right="0.18" top="0.6" bottom="0.46" header="0.47" footer="0.24"/>
  <pageSetup paperSize="5" scale="41" orientation="landscape" horizontalDpi="300" verticalDpi="300" r:id="rId1"/>
  <headerFooter alignWithMargins="0">
    <oddFooter>&amp;L&amp;8&amp;D   &amp;T  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State</vt:lpstr>
      <vt:lpstr>Bear Island</vt:lpstr>
      <vt:lpstr>BJC</vt:lpstr>
      <vt:lpstr>Corkscrew</vt:lpstr>
      <vt:lpstr>Jay</vt:lpstr>
      <vt:lpstr>Lehigh Park</vt:lpstr>
      <vt:lpstr>Mid-Felda</vt:lpstr>
      <vt:lpstr>Mt. Carmel</vt:lpstr>
      <vt:lpstr>Raccoon Point</vt:lpstr>
      <vt:lpstr>Sunniland</vt:lpstr>
      <vt:lpstr>West Felda</vt:lpstr>
      <vt:lpstr>Baxter Island</vt:lpstr>
      <vt:lpstr>Bluff Springs</vt:lpstr>
      <vt:lpstr>Coldwater Creek</vt:lpstr>
      <vt:lpstr>Forty Mile Bend</vt:lpstr>
      <vt:lpstr>McDavid</vt:lpstr>
      <vt:lpstr>McLellan</vt:lpstr>
      <vt:lpstr>Lake Trafford</vt:lpstr>
      <vt:lpstr>Pepper Hammock</vt:lpstr>
      <vt:lpstr>Seminole</vt:lpstr>
      <vt:lpstr>Sunoco Felda</vt:lpstr>
      <vt:lpstr>Sweetwater Creek</vt:lpstr>
      <vt:lpstr>Townsend Canal</vt:lpstr>
      <vt:lpstr>'Baxter Island'!Print_Area</vt:lpstr>
      <vt:lpstr>'Bear Island'!Print_Area</vt:lpstr>
      <vt:lpstr>BJC!Print_Area</vt:lpstr>
      <vt:lpstr>'Bluff Springs'!Print_Area</vt:lpstr>
      <vt:lpstr>'Coldwater Creek'!Print_Area</vt:lpstr>
      <vt:lpstr>Corkscrew!Print_Area</vt:lpstr>
      <vt:lpstr>'Forty Mile Bend'!Print_Area</vt:lpstr>
      <vt:lpstr>Jay!Print_Area</vt:lpstr>
      <vt:lpstr>'Lake Trafford'!Print_Area</vt:lpstr>
      <vt:lpstr>'Lehigh Park'!Print_Area</vt:lpstr>
      <vt:lpstr>McDavid!Print_Area</vt:lpstr>
      <vt:lpstr>McLellan!Print_Area</vt:lpstr>
      <vt:lpstr>'Mid-Felda'!Print_Area</vt:lpstr>
      <vt:lpstr>'Mt. Carmel'!Print_Area</vt:lpstr>
      <vt:lpstr>'Pepper Hammock'!Print_Area</vt:lpstr>
      <vt:lpstr>'Raccoon Point'!Print_Area</vt:lpstr>
      <vt:lpstr>Seminole!Print_Area</vt:lpstr>
      <vt:lpstr>State!Print_Area</vt:lpstr>
      <vt:lpstr>Sunniland!Print_Area</vt:lpstr>
      <vt:lpstr>'Sunoco Felda'!Print_Area</vt:lpstr>
      <vt:lpstr>'Sweetwater Creek'!Print_Area</vt:lpstr>
      <vt:lpstr>'Townsend Canal'!Print_Area</vt:lpstr>
      <vt:lpstr>'West Felda'!Print_Area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Copy FDEP</dc:creator>
  <cp:lastModifiedBy>Taylor, David M.</cp:lastModifiedBy>
  <cp:lastPrinted>2011-05-13T14:57:46Z</cp:lastPrinted>
  <dcterms:created xsi:type="dcterms:W3CDTF">2001-09-05T17:51:05Z</dcterms:created>
  <dcterms:modified xsi:type="dcterms:W3CDTF">2021-03-11T18:52:40Z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-1781098956</vt:i4>
  </property>
  <property fmtid="{D5CDD505-2E9C-101B-9397-08002B2CF9AE}" pid="3" name="_EmailSubject">
    <vt:lpwstr/>
  </property>
  <property fmtid="{D5CDD505-2E9C-101B-9397-08002B2CF9AE}" pid="4" name="_AuthorEmail">
    <vt:lpwstr>Ed.Garrett@dep.state.fl.us</vt:lpwstr>
  </property>
  <property fmtid="{D5CDD505-2E9C-101B-9397-08002B2CF9AE}" pid="5" name="_AuthorEmailDisplayName">
    <vt:lpwstr>Garrett, Ed</vt:lpwstr>
  </property>
  <property fmtid="{D5CDD505-2E9C-101B-9397-08002B2CF9AE}" pid="6" name="_ReviewingToolsShownOnce">
    <vt:lpwstr/>
  </property>
</Properties>
</file>