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N:\drivew\DATA\OIL_GAS\ProductionReports\WEBSITE_SPREADSHEET_UPLOADS_\STATE_PRODUCTION_DATA_2000-CURRENT_WEBSITE_MONTHLY\"/>
    </mc:Choice>
  </mc:AlternateContent>
  <xr:revisionPtr revIDLastSave="0" documentId="13_ncr:1_{21012471-D542-4E4A-BCB2-39039E47181F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5" sheetId="32" r:id="rId1"/>
    <sheet name="scratch" sheetId="33" r:id="rId2"/>
    <sheet name="2024" sheetId="30" r:id="rId3"/>
    <sheet name="2023" sheetId="29" r:id="rId4"/>
    <sheet name="2022" sheetId="28" r:id="rId5"/>
    <sheet name="2021" sheetId="27" r:id="rId6"/>
    <sheet name="2020" sheetId="25" r:id="rId7"/>
    <sheet name="2019" sheetId="24" r:id="rId8"/>
    <sheet name="2018" sheetId="23" r:id="rId9"/>
    <sheet name="2017" sheetId="22" r:id="rId10"/>
    <sheet name="2016" sheetId="21" r:id="rId11"/>
    <sheet name="2015" sheetId="20" r:id="rId12"/>
    <sheet name="2014" sheetId="19" r:id="rId13"/>
    <sheet name="2013" sheetId="18" r:id="rId14"/>
    <sheet name="2012" sheetId="17" r:id="rId15"/>
    <sheet name="2011" sheetId="16" r:id="rId16"/>
    <sheet name="2010" sheetId="15" r:id="rId17"/>
    <sheet name="2009" sheetId="13" r:id="rId18"/>
    <sheet name="2008" sheetId="12" r:id="rId19"/>
    <sheet name="2007" sheetId="11" r:id="rId20"/>
    <sheet name="2006" sheetId="10" r:id="rId21"/>
    <sheet name="2005 " sheetId="9" r:id="rId22"/>
    <sheet name="2004" sheetId="8" r:id="rId23"/>
    <sheet name="2003" sheetId="6" r:id="rId24"/>
    <sheet name="2002" sheetId="5" r:id="rId25"/>
    <sheet name="2001" sheetId="4" r:id="rId26"/>
    <sheet name="2000" sheetId="1" r:id="rId27"/>
  </sheets>
  <definedNames>
    <definedName name="_xlnm.Print_Area" localSheetId="26">'2000'!$A$1:$P$570</definedName>
    <definedName name="_xlnm.Print_Area" localSheetId="25">'2001'!$A$1:$P$570</definedName>
    <definedName name="_xlnm.Print_Area" localSheetId="24">'2002'!$A$1:$P$570</definedName>
    <definedName name="_xlnm.Print_Area" localSheetId="23">'2003'!$A$1:$P$570</definedName>
    <definedName name="_xlnm.Print_Area" localSheetId="22">'2004'!$A$1:$P$434</definedName>
    <definedName name="_xlnm.Print_Area" localSheetId="21">'2005 '!$A$1:$P$434</definedName>
    <definedName name="_xlnm.Print_Area" localSheetId="20">'2006'!$A$1:$P$434</definedName>
    <definedName name="_xlnm.Print_Area" localSheetId="19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3" i="32" l="1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L443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I279" i="32"/>
  <c r="L278" i="32"/>
  <c r="K278" i="32"/>
  <c r="J278" i="32"/>
  <c r="I278" i="32"/>
  <c r="L277" i="32"/>
  <c r="L280" i="32" s="1"/>
  <c r="K277" i="32"/>
  <c r="J277" i="32"/>
  <c r="H277" i="32"/>
  <c r="H280" i="32"/>
  <c r="G277" i="32"/>
  <c r="G280" i="32"/>
  <c r="F277" i="32"/>
  <c r="F280" i="32"/>
  <c r="E277" i="32"/>
  <c r="E280" i="32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I273" i="32"/>
  <c r="G273" i="32"/>
  <c r="F273" i="32"/>
  <c r="E273" i="32"/>
  <c r="D273" i="32"/>
  <c r="L272" i="32"/>
  <c r="K272" i="32"/>
  <c r="J272" i="32"/>
  <c r="H272" i="32"/>
  <c r="G272" i="32"/>
  <c r="F272" i="32"/>
  <c r="E272" i="32"/>
  <c r="D272" i="32"/>
  <c r="L271" i="32"/>
  <c r="K271" i="32"/>
  <c r="J271" i="32"/>
  <c r="H271" i="32"/>
  <c r="G271" i="32"/>
  <c r="F271" i="32"/>
  <c r="E271" i="32"/>
  <c r="D271" i="32"/>
  <c r="I271" i="32"/>
  <c r="L270" i="32"/>
  <c r="K270" i="32"/>
  <c r="J270" i="32"/>
  <c r="H270" i="32"/>
  <c r="G270" i="32"/>
  <c r="F270" i="32"/>
  <c r="E270" i="32"/>
  <c r="D270" i="32"/>
  <c r="I270" i="32"/>
  <c r="L269" i="32"/>
  <c r="K269" i="32"/>
  <c r="J269" i="32"/>
  <c r="H269" i="32"/>
  <c r="G269" i="32"/>
  <c r="F269" i="32"/>
  <c r="E269" i="32"/>
  <c r="E275" i="32"/>
  <c r="D269" i="32"/>
  <c r="L268" i="32"/>
  <c r="K268" i="32"/>
  <c r="J268" i="32"/>
  <c r="H268" i="32"/>
  <c r="G268" i="32"/>
  <c r="F268" i="32"/>
  <c r="E268" i="32"/>
  <c r="D268" i="32"/>
  <c r="G259" i="32"/>
  <c r="L258" i="32"/>
  <c r="L259" i="32"/>
  <c r="L476" i="32"/>
  <c r="L460" i="32"/>
  <c r="K258" i="32"/>
  <c r="K460" i="32"/>
  <c r="J258" i="32"/>
  <c r="J460" i="32"/>
  <c r="H258" i="32"/>
  <c r="G258" i="32"/>
  <c r="F258" i="32"/>
  <c r="E258" i="32"/>
  <c r="D258" i="32"/>
  <c r="I257" i="32"/>
  <c r="I256" i="32"/>
  <c r="I255" i="32"/>
  <c r="I258" i="32"/>
  <c r="L253" i="32"/>
  <c r="L444" i="32"/>
  <c r="K253" i="32"/>
  <c r="K259" i="32"/>
  <c r="K476" i="32"/>
  <c r="J253" i="32"/>
  <c r="J444" i="32"/>
  <c r="H253" i="32"/>
  <c r="G253" i="32"/>
  <c r="F253" i="32"/>
  <c r="E253" i="32"/>
  <c r="D253" i="32"/>
  <c r="I252" i="32"/>
  <c r="I251" i="32"/>
  <c r="I250" i="32"/>
  <c r="I249" i="32"/>
  <c r="I248" i="32"/>
  <c r="I247" i="32"/>
  <c r="I253" i="32"/>
  <c r="I259" i="32"/>
  <c r="I246" i="32"/>
  <c r="L236" i="32"/>
  <c r="L459" i="32"/>
  <c r="K236" i="32"/>
  <c r="J236" i="32"/>
  <c r="J459" i="32"/>
  <c r="H236" i="32"/>
  <c r="G236" i="32"/>
  <c r="F236" i="32"/>
  <c r="E236" i="32"/>
  <c r="D236" i="32"/>
  <c r="I235" i="32"/>
  <c r="I234" i="32"/>
  <c r="I233" i="32"/>
  <c r="L231" i="32"/>
  <c r="K231" i="32"/>
  <c r="K443" i="32"/>
  <c r="J231" i="32"/>
  <c r="J237" i="32"/>
  <c r="J475" i="32"/>
  <c r="J443" i="32"/>
  <c r="H231" i="32"/>
  <c r="H237" i="32"/>
  <c r="G231" i="32"/>
  <c r="G237" i="32"/>
  <c r="F231" i="32"/>
  <c r="F237" i="32"/>
  <c r="E231" i="32"/>
  <c r="E237" i="32"/>
  <c r="D231" i="32"/>
  <c r="D237" i="32"/>
  <c r="I230" i="32"/>
  <c r="I229" i="32"/>
  <c r="I228" i="32"/>
  <c r="I227" i="32"/>
  <c r="I226" i="32"/>
  <c r="I225" i="32"/>
  <c r="I224" i="32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K459" i="32"/>
  <c r="K237" i="32"/>
  <c r="K475" i="32"/>
  <c r="J259" i="32"/>
  <c r="J476" i="32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F275" i="32"/>
  <c r="F281" i="32"/>
  <c r="I55" i="32"/>
  <c r="H259" i="32"/>
  <c r="I11" i="32"/>
  <c r="I17" i="32"/>
  <c r="K437" i="32"/>
  <c r="I231" i="32"/>
  <c r="I236" i="32"/>
  <c r="F83" i="32"/>
  <c r="I104" i="32"/>
  <c r="I126" i="32"/>
  <c r="E281" i="32"/>
  <c r="H83" i="32"/>
  <c r="D105" i="32"/>
  <c r="H275" i="32"/>
  <c r="H281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I272" i="32"/>
  <c r="D280" i="32"/>
  <c r="I277" i="32"/>
  <c r="I280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I275" i="32"/>
  <c r="D275" i="32"/>
  <c r="N11" i="32"/>
  <c r="N16" i="32"/>
  <c r="O35" i="32"/>
  <c r="O16" i="32"/>
  <c r="O33" i="32"/>
  <c r="N33" i="32"/>
  <c r="I77" i="32"/>
  <c r="I83" i="32"/>
  <c r="F259" i="32"/>
  <c r="G275" i="32"/>
  <c r="G281" i="32"/>
  <c r="N101" i="32"/>
  <c r="J455" i="32"/>
  <c r="L237" i="32"/>
  <c r="L475" i="32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281" i="32"/>
  <c r="I127" i="32"/>
  <c r="I105" i="32"/>
  <c r="I237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D281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J442" i="32" l="1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K281" i="32" s="1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O171" i="32" l="1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193" i="32" l="1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277" i="32" l="1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258" i="32" l="1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O281" i="32" l="1"/>
  <c r="O286" i="32" s="1"/>
  <c r="O259" i="32"/>
  <c r="O264" i="32" s="1"/>
</calcChain>
</file>

<file path=xl/sharedStrings.xml><?xml version="1.0" encoding="utf-8"?>
<sst xmlns="http://schemas.openxmlformats.org/spreadsheetml/2006/main" count="18034" uniqueCount="184">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</sst>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4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0" borderId="1" xfId="1" applyFont="1" applyFill="1" applyBorder="1" applyAlignment="1">
      <alignment horizontal="right" wrapText="1"/>
    </xf>
    <xf numFmtId="0" fontId="43" fillId="0" borderId="1" xfId="1" applyFont="1" applyFill="1" applyBorder="1" applyAlignment="1">
      <alignment wrapText="1"/>
    </xf>
  </cellXfs>
  <cellStyles count="2">
    <cellStyle name="Normal" xfId="0" builtinId="0"/>
    <cellStyle name="Normal_scratch" xfId="1" xr:uid="{8FD89BF6-BA5A-42D2-8664-6D35E1EFF0D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abSelected="1" topLeftCell="A195" zoomScale="130" zoomScaleNormal="130" workbookViewId="0">
      <selection activeCell="R214" sqref="R21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7">
        <v>45658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0">
        <f>A1+31</f>
        <v>45689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7">SUM(D224:H224)</f>
        <v>0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7"/>
        <v>0</v>
      </c>
      <c r="J225" s="48"/>
      <c r="K225" s="48"/>
      <c r="L225" s="48"/>
      <c r="M225" s="52"/>
      <c r="N225" s="50">
        <f t="shared" si="58"/>
        <v>49964.898999999998</v>
      </c>
      <c r="O225" s="50">
        <f t="shared" si="58"/>
        <v>4095.6310000000035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7"/>
        <v>0</v>
      </c>
      <c r="J226" s="48"/>
      <c r="K226" s="48"/>
      <c r="L226" s="48"/>
      <c r="M226" s="52"/>
      <c r="N226" s="50">
        <f t="shared" si="58"/>
        <v>13980.292000000009</v>
      </c>
      <c r="O226" s="50">
        <f t="shared" si="58"/>
        <v>1297.0569999999989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7"/>
        <v>0</v>
      </c>
      <c r="J227" s="48"/>
      <c r="K227" s="48"/>
      <c r="L227" s="48"/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7"/>
        <v>0</v>
      </c>
      <c r="J228" s="48"/>
      <c r="K228" s="48"/>
      <c r="L228" s="48"/>
      <c r="M228" s="52"/>
      <c r="N228" s="50">
        <f t="shared" si="58"/>
        <v>1570.6699999999992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7"/>
        <v>0</v>
      </c>
      <c r="J229" s="48"/>
      <c r="K229" s="48"/>
      <c r="L229" s="48"/>
      <c r="M229" s="52"/>
      <c r="N229" s="50">
        <f t="shared" si="58"/>
        <v>22447.752000000022</v>
      </c>
      <c r="O229" s="50">
        <f t="shared" si="58"/>
        <v>2990.5310000000009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7"/>
        <v>0</v>
      </c>
      <c r="J230" s="48">
        <v>0</v>
      </c>
      <c r="K230" s="48">
        <v>0</v>
      </c>
      <c r="L230" s="48">
        <v>0</v>
      </c>
      <c r="M230" s="57"/>
      <c r="N230" s="50">
        <f t="shared" si="58"/>
        <v>1887.5464999999986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0</v>
      </c>
      <c r="E231" s="62">
        <f t="shared" si="59"/>
        <v>0</v>
      </c>
      <c r="F231" s="62">
        <f t="shared" si="59"/>
        <v>0</v>
      </c>
      <c r="G231" s="62">
        <f t="shared" si="59"/>
        <v>0</v>
      </c>
      <c r="H231" s="62">
        <f t="shared" si="59"/>
        <v>0</v>
      </c>
      <c r="I231" s="63">
        <f t="shared" si="59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114505.22450000003</v>
      </c>
      <c r="O231" s="69">
        <f>SUM(O224:O230)</f>
        <v>10862.630000000003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>
        <v>0</v>
      </c>
      <c r="I233" s="47">
        <f>SUM(D233:H233)</f>
        <v>0</v>
      </c>
      <c r="J233" s="82"/>
      <c r="K233" s="82"/>
      <c r="L233" s="82"/>
      <c r="M233" s="50"/>
      <c r="N233" s="83">
        <f t="shared" ref="N233:O235" si="60">N211+(J233/1000)</f>
        <v>438440.61699999962</v>
      </c>
      <c r="O233" s="50">
        <f t="shared" si="60"/>
        <v>823552.35800000012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/>
      <c r="K234" s="82"/>
      <c r="L234" s="82"/>
      <c r="M234" s="50"/>
      <c r="N234" s="83">
        <f t="shared" si="60"/>
        <v>582.29600000000005</v>
      </c>
      <c r="O234" s="50">
        <f t="shared" si="60"/>
        <v>465.59899999999982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3</v>
      </c>
      <c r="E236" s="62">
        <f t="shared" si="61"/>
        <v>0</v>
      </c>
      <c r="F236" s="62">
        <f t="shared" si="61"/>
        <v>0</v>
      </c>
      <c r="G236" s="62">
        <f t="shared" si="61"/>
        <v>24</v>
      </c>
      <c r="H236" s="62">
        <f t="shared" si="61"/>
        <v>0</v>
      </c>
      <c r="I236" s="85">
        <f t="shared" si="61"/>
        <v>27</v>
      </c>
      <c r="J236" s="64">
        <f t="shared" si="61"/>
        <v>0</v>
      </c>
      <c r="K236" s="65">
        <f t="shared" si="61"/>
        <v>0</v>
      </c>
      <c r="L236" s="65">
        <f t="shared" si="61"/>
        <v>0</v>
      </c>
      <c r="M236" s="69"/>
      <c r="N236" s="68">
        <f>SUM(N233:N235)</f>
        <v>498541.94099999958</v>
      </c>
      <c r="O236" s="69">
        <f>SUM(O233:O235)</f>
        <v>889412.89500000025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</v>
      </c>
      <c r="E237" s="90">
        <f t="shared" si="62"/>
        <v>0</v>
      </c>
      <c r="F237" s="90">
        <f t="shared" si="62"/>
        <v>0</v>
      </c>
      <c r="G237" s="90">
        <f t="shared" si="62"/>
        <v>24</v>
      </c>
      <c r="H237" s="90">
        <f t="shared" si="62"/>
        <v>0</v>
      </c>
      <c r="I237" s="91">
        <f t="shared" si="62"/>
        <v>27</v>
      </c>
      <c r="J237" s="92">
        <f t="shared" si="62"/>
        <v>0</v>
      </c>
      <c r="K237" s="93">
        <f t="shared" si="62"/>
        <v>0</v>
      </c>
      <c r="L237" s="93">
        <f t="shared" si="62"/>
        <v>0</v>
      </c>
      <c r="M237" s="94"/>
      <c r="N237" s="95">
        <f>N231+N236</f>
        <v>613047.16549999965</v>
      </c>
      <c r="O237" s="94">
        <f>O231+O236</f>
        <v>900275.52500000026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631036.16549999965</v>
      </c>
      <c r="O242" s="121">
        <f>O237+O238</f>
        <v>906417.52500000026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3"/>
        <v>0</v>
      </c>
      <c r="J247" s="48"/>
      <c r="K247" s="48"/>
      <c r="L247" s="48"/>
      <c r="M247" s="52"/>
      <c r="N247" s="50">
        <f t="shared" si="64"/>
        <v>49964.898999999998</v>
      </c>
      <c r="O247" s="50">
        <f t="shared" si="64"/>
        <v>4095.6310000000035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3"/>
        <v>0</v>
      </c>
      <c r="J248" s="48"/>
      <c r="K248" s="48"/>
      <c r="L248" s="48"/>
      <c r="M248" s="52"/>
      <c r="N248" s="50">
        <f t="shared" si="64"/>
        <v>13980.292000000009</v>
      </c>
      <c r="O248" s="50">
        <f t="shared" si="64"/>
        <v>1297.0569999999989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3"/>
        <v>0</v>
      </c>
      <c r="J249" s="48"/>
      <c r="K249" s="48"/>
      <c r="L249" s="48"/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3"/>
        <v>0</v>
      </c>
      <c r="J250" s="48"/>
      <c r="K250" s="48"/>
      <c r="L250" s="48"/>
      <c r="M250" s="52"/>
      <c r="N250" s="50">
        <f t="shared" si="64"/>
        <v>1570.6699999999992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3"/>
        <v>0</v>
      </c>
      <c r="J251" s="48"/>
      <c r="K251" s="48"/>
      <c r="L251" s="48"/>
      <c r="M251" s="52"/>
      <c r="N251" s="50">
        <f t="shared" si="64"/>
        <v>22447.752000000022</v>
      </c>
      <c r="O251" s="50">
        <f t="shared" si="64"/>
        <v>2990.5310000000009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3"/>
        <v>0</v>
      </c>
      <c r="J252" s="48">
        <v>0</v>
      </c>
      <c r="K252" s="48">
        <v>0</v>
      </c>
      <c r="L252" s="48">
        <v>0</v>
      </c>
      <c r="M252" s="57"/>
      <c r="N252" s="50">
        <f t="shared" si="64"/>
        <v>1887.5464999999986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0</v>
      </c>
      <c r="E253" s="62">
        <f t="shared" si="65"/>
        <v>0</v>
      </c>
      <c r="F253" s="62">
        <f t="shared" si="65"/>
        <v>0</v>
      </c>
      <c r="G253" s="62">
        <f t="shared" si="65"/>
        <v>0</v>
      </c>
      <c r="H253" s="62">
        <f t="shared" si="65"/>
        <v>0</v>
      </c>
      <c r="I253" s="63">
        <f t="shared" si="65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114505.22450000003</v>
      </c>
      <c r="O253" s="69">
        <f>SUM(O246:O252)</f>
        <v>10862.630000000003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6">N233+(J255/1000)</f>
        <v>438440.61699999962</v>
      </c>
      <c r="O255" s="50">
        <f t="shared" si="66"/>
        <v>823552.35800000012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/>
      <c r="K256" s="82"/>
      <c r="L256" s="82"/>
      <c r="M256" s="50"/>
      <c r="N256" s="83">
        <f t="shared" si="66"/>
        <v>582.29600000000005</v>
      </c>
      <c r="O256" s="50">
        <f t="shared" si="66"/>
        <v>465.59899999999982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</v>
      </c>
      <c r="E258" s="62">
        <f t="shared" si="67"/>
        <v>0</v>
      </c>
      <c r="F258" s="62">
        <f t="shared" si="67"/>
        <v>0</v>
      </c>
      <c r="G258" s="62">
        <f t="shared" si="67"/>
        <v>25</v>
      </c>
      <c r="H258" s="62">
        <f t="shared" si="67"/>
        <v>0</v>
      </c>
      <c r="I258" s="85">
        <f t="shared" si="67"/>
        <v>27</v>
      </c>
      <c r="J258" s="64">
        <f t="shared" si="67"/>
        <v>0</v>
      </c>
      <c r="K258" s="65">
        <f t="shared" si="67"/>
        <v>0</v>
      </c>
      <c r="L258" s="65">
        <f t="shared" si="67"/>
        <v>0</v>
      </c>
      <c r="M258" s="69"/>
      <c r="N258" s="68">
        <f>SUM(N255:N257)</f>
        <v>498541.94099999958</v>
      </c>
      <c r="O258" s="69">
        <f>SUM(O255:O257)</f>
        <v>889412.89500000025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2</v>
      </c>
      <c r="E259" s="90">
        <f t="shared" si="68"/>
        <v>0</v>
      </c>
      <c r="F259" s="90">
        <f t="shared" si="68"/>
        <v>0</v>
      </c>
      <c r="G259" s="90">
        <f t="shared" si="68"/>
        <v>25</v>
      </c>
      <c r="H259" s="90">
        <f t="shared" si="68"/>
        <v>0</v>
      </c>
      <c r="I259" s="91">
        <f t="shared" si="68"/>
        <v>27</v>
      </c>
      <c r="J259" s="92">
        <f t="shared" si="68"/>
        <v>0</v>
      </c>
      <c r="K259" s="93">
        <f t="shared" si="68"/>
        <v>0</v>
      </c>
      <c r="L259" s="93">
        <f t="shared" si="68"/>
        <v>0</v>
      </c>
      <c r="M259" s="94"/>
      <c r="N259" s="95">
        <f>N253+N258</f>
        <v>613047.16549999965</v>
      </c>
      <c r="O259" s="94">
        <f>O253+O258</f>
        <v>900275.52500000026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631036.16549999965</v>
      </c>
      <c r="O264" s="121">
        <f>O259+O260</f>
        <v>906417.52500000026</v>
      </c>
      <c r="P264" s="119"/>
      <c r="Q264" s="23"/>
    </row>
    <row r="265" spans="1:17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0</v>
      </c>
      <c r="E269" s="76">
        <f t="shared" si="69"/>
        <v>0</v>
      </c>
      <c r="F269" s="76">
        <f t="shared" si="69"/>
        <v>0</v>
      </c>
      <c r="G269" s="76">
        <f t="shared" si="69"/>
        <v>0</v>
      </c>
      <c r="H269" s="76">
        <f t="shared" si="69"/>
        <v>0</v>
      </c>
      <c r="I269" s="47">
        <f t="shared" si="70"/>
        <v>0</v>
      </c>
      <c r="J269" s="146">
        <f t="shared" si="71"/>
        <v>85843</v>
      </c>
      <c r="K269" s="50">
        <f t="shared" si="71"/>
        <v>13256</v>
      </c>
      <c r="L269" s="50">
        <f t="shared" si="72"/>
        <v>2710695</v>
      </c>
      <c r="M269" s="52"/>
      <c r="N269" s="50">
        <f t="shared" si="73"/>
        <v>49964.898999999998</v>
      </c>
      <c r="O269" s="50">
        <f t="shared" si="73"/>
        <v>4095.6310000000035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0</v>
      </c>
      <c r="E270" s="76">
        <f t="shared" si="69"/>
        <v>0</v>
      </c>
      <c r="F270" s="76">
        <f t="shared" si="69"/>
        <v>0</v>
      </c>
      <c r="G270" s="76">
        <f t="shared" si="69"/>
        <v>0</v>
      </c>
      <c r="H270" s="76">
        <f t="shared" si="69"/>
        <v>0</v>
      </c>
      <c r="I270" s="47">
        <f t="shared" si="70"/>
        <v>0</v>
      </c>
      <c r="J270" s="146">
        <f t="shared" si="71"/>
        <v>37455</v>
      </c>
      <c r="K270" s="50">
        <f t="shared" si="71"/>
        <v>6369</v>
      </c>
      <c r="L270" s="50">
        <f t="shared" si="72"/>
        <v>840673</v>
      </c>
      <c r="M270" s="52"/>
      <c r="N270" s="50">
        <f t="shared" si="73"/>
        <v>13980.292000000009</v>
      </c>
      <c r="O270" s="50">
        <f t="shared" si="73"/>
        <v>1297.0569999999989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0</v>
      </c>
      <c r="H271" s="76">
        <f t="shared" si="69"/>
        <v>0</v>
      </c>
      <c r="I271" s="47">
        <f t="shared" si="70"/>
        <v>0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0</v>
      </c>
      <c r="E272" s="76">
        <f t="shared" si="69"/>
        <v>0</v>
      </c>
      <c r="F272" s="76">
        <f t="shared" si="69"/>
        <v>0</v>
      </c>
      <c r="G272" s="76">
        <f t="shared" si="69"/>
        <v>0</v>
      </c>
      <c r="H272" s="76">
        <f t="shared" si="69"/>
        <v>0</v>
      </c>
      <c r="I272" s="47">
        <f t="shared" si="70"/>
        <v>0</v>
      </c>
      <c r="J272" s="146">
        <f t="shared" si="71"/>
        <v>5735</v>
      </c>
      <c r="K272" s="50">
        <f t="shared" si="71"/>
        <v>0</v>
      </c>
      <c r="L272" s="50">
        <f t="shared" si="72"/>
        <v>39628</v>
      </c>
      <c r="M272" s="52"/>
      <c r="N272" s="50">
        <f t="shared" si="73"/>
        <v>1570.6699999999992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0</v>
      </c>
      <c r="E273" s="76">
        <f t="shared" si="69"/>
        <v>0</v>
      </c>
      <c r="F273" s="76">
        <f t="shared" si="69"/>
        <v>0</v>
      </c>
      <c r="G273" s="76">
        <f t="shared" si="69"/>
        <v>0</v>
      </c>
      <c r="H273" s="76">
        <f t="shared" si="69"/>
        <v>0</v>
      </c>
      <c r="I273" s="47">
        <f t="shared" si="70"/>
        <v>0</v>
      </c>
      <c r="J273" s="146">
        <f t="shared" si="71"/>
        <v>66719</v>
      </c>
      <c r="K273" s="50">
        <f t="shared" si="71"/>
        <v>5975</v>
      </c>
      <c r="L273" s="50">
        <f t="shared" si="72"/>
        <v>957389</v>
      </c>
      <c r="M273" s="52"/>
      <c r="N273" s="50">
        <f t="shared" si="73"/>
        <v>22447.752000000022</v>
      </c>
      <c r="O273" s="50">
        <f t="shared" si="73"/>
        <v>2990.5310000000009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0</v>
      </c>
      <c r="E274" s="76">
        <f t="shared" si="69"/>
        <v>0</v>
      </c>
      <c r="F274" s="76">
        <f t="shared" si="69"/>
        <v>0</v>
      </c>
      <c r="G274" s="76">
        <f t="shared" si="69"/>
        <v>0</v>
      </c>
      <c r="H274" s="76">
        <f t="shared" si="69"/>
        <v>0</v>
      </c>
      <c r="I274" s="55">
        <f t="shared" si="70"/>
        <v>0</v>
      </c>
      <c r="J274" s="146">
        <f t="shared" si="71"/>
        <v>19017</v>
      </c>
      <c r="K274" s="147">
        <f t="shared" si="71"/>
        <v>108</v>
      </c>
      <c r="L274" s="147">
        <f t="shared" si="72"/>
        <v>25689</v>
      </c>
      <c r="M274" s="57"/>
      <c r="N274" s="50">
        <f t="shared" si="73"/>
        <v>1887.5464999999986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214769</v>
      </c>
      <c r="K275" s="154">
        <f t="shared" si="74"/>
        <v>25708</v>
      </c>
      <c r="L275" s="155">
        <f t="shared" si="74"/>
        <v>4574074</v>
      </c>
      <c r="M275" s="156"/>
      <c r="N275" s="157">
        <f>SUM(N268:N274)</f>
        <v>114505.22450000003</v>
      </c>
      <c r="O275" s="158">
        <f>SUM(O268:O274)</f>
        <v>10862.630000000003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381372</v>
      </c>
      <c r="K277" s="77">
        <f t="shared" si="75"/>
        <v>7310046</v>
      </c>
      <c r="L277" s="77">
        <f t="shared" si="75"/>
        <v>16134918</v>
      </c>
      <c r="M277" s="50"/>
      <c r="N277" s="83">
        <f t="shared" ref="N277:O279" si="76">N255</f>
        <v>438440.61699999962</v>
      </c>
      <c r="O277" s="50">
        <f t="shared" si="76"/>
        <v>823552.35800000012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54573</v>
      </c>
      <c r="K278" s="77">
        <f t="shared" si="75"/>
        <v>59837</v>
      </c>
      <c r="L278" s="77">
        <f t="shared" si="75"/>
        <v>212409</v>
      </c>
      <c r="M278" s="50"/>
      <c r="N278" s="83">
        <f t="shared" si="76"/>
        <v>582.29600000000005</v>
      </c>
      <c r="O278" s="50">
        <f t="shared" si="76"/>
        <v>465.59899999999982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25</v>
      </c>
      <c r="H280" s="151">
        <f t="shared" si="77"/>
        <v>0</v>
      </c>
      <c r="I280" s="152">
        <f t="shared" si="77"/>
        <v>27</v>
      </c>
      <c r="J280" s="153">
        <f t="shared" si="77"/>
        <v>435945</v>
      </c>
      <c r="K280" s="154">
        <f t="shared" si="77"/>
        <v>7369883</v>
      </c>
      <c r="L280" s="154">
        <f t="shared" si="77"/>
        <v>16347327</v>
      </c>
      <c r="M280" s="158"/>
      <c r="N280" s="157">
        <f>SUM(N277:N279)</f>
        <v>498541.94099999958</v>
      </c>
      <c r="O280" s="158">
        <f>SUM(O277:O279)</f>
        <v>889412.89500000025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25</v>
      </c>
      <c r="H281" s="90">
        <f t="shared" si="78"/>
        <v>0</v>
      </c>
      <c r="I281" s="91">
        <f t="shared" si="78"/>
        <v>27</v>
      </c>
      <c r="J281" s="92">
        <f t="shared" si="78"/>
        <v>650714</v>
      </c>
      <c r="K281" s="93">
        <f t="shared" si="78"/>
        <v>7395591</v>
      </c>
      <c r="L281" s="93">
        <f t="shared" si="78"/>
        <v>20921401</v>
      </c>
      <c r="M281" s="94"/>
      <c r="N281" s="95">
        <f>N275+N280</f>
        <v>613047.16549999965</v>
      </c>
      <c r="O281" s="94">
        <f>O275+O280</f>
        <v>900275.52500000026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631036.16549999965</v>
      </c>
      <c r="O286" s="195">
        <f>O281+O282</f>
        <v>906417.52500000026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5:G32"/>
  <sheetViews>
    <sheetView workbookViewId="0">
      <selection activeCell="G27" activeCellId="8" sqref="E25 F25 G25 E26 F26 G26 E27 F27 G27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5" spans="1:7" ht="15" x14ac:dyDescent="0.25">
      <c r="A5" s="416" t="s">
        <v>164</v>
      </c>
      <c r="B5" s="416" t="s">
        <v>165</v>
      </c>
      <c r="C5" s="416" t="s">
        <v>161</v>
      </c>
      <c r="D5" s="416" t="s">
        <v>162</v>
      </c>
      <c r="E5" s="416" t="s">
        <v>160</v>
      </c>
      <c r="F5" s="416" t="s">
        <v>60</v>
      </c>
      <c r="G5" s="416" t="s">
        <v>163</v>
      </c>
    </row>
    <row r="6" spans="1:7" ht="15" x14ac:dyDescent="0.25">
      <c r="A6" s="426">
        <v>1</v>
      </c>
      <c r="B6" s="427" t="s">
        <v>166</v>
      </c>
      <c r="C6" s="426">
        <v>0</v>
      </c>
      <c r="D6" s="426">
        <v>0</v>
      </c>
      <c r="E6" s="426">
        <v>0</v>
      </c>
      <c r="F6" s="426">
        <v>2</v>
      </c>
      <c r="G6" s="426">
        <v>0</v>
      </c>
    </row>
    <row r="7" spans="1:7" ht="15" x14ac:dyDescent="0.25">
      <c r="A7" s="426">
        <v>2</v>
      </c>
      <c r="B7" s="427" t="s">
        <v>167</v>
      </c>
      <c r="C7" s="426">
        <v>4</v>
      </c>
      <c r="D7" s="426">
        <v>0</v>
      </c>
      <c r="E7" s="426">
        <v>2</v>
      </c>
      <c r="F7" s="426">
        <v>3</v>
      </c>
      <c r="G7" s="426">
        <v>0</v>
      </c>
    </row>
    <row r="8" spans="1:7" ht="15" x14ac:dyDescent="0.25">
      <c r="A8" s="426">
        <v>3</v>
      </c>
      <c r="B8" s="427" t="s">
        <v>168</v>
      </c>
      <c r="C8" s="426">
        <v>2</v>
      </c>
      <c r="D8" s="426">
        <v>0</v>
      </c>
      <c r="E8" s="426">
        <v>2</v>
      </c>
      <c r="F8" s="426">
        <v>6</v>
      </c>
      <c r="G8" s="426">
        <v>3</v>
      </c>
    </row>
    <row r="9" spans="1:7" ht="15" x14ac:dyDescent="0.25">
      <c r="A9" s="426">
        <v>4</v>
      </c>
      <c r="B9" s="427" t="s">
        <v>169</v>
      </c>
      <c r="C9" s="426">
        <v>0</v>
      </c>
      <c r="D9" s="426">
        <v>0</v>
      </c>
      <c r="E9" s="426">
        <v>0</v>
      </c>
      <c r="F9" s="426">
        <v>2</v>
      </c>
      <c r="G9" s="426">
        <v>0</v>
      </c>
    </row>
    <row r="10" spans="1:7" ht="15" x14ac:dyDescent="0.25">
      <c r="A10" s="426">
        <v>5</v>
      </c>
      <c r="B10" s="427" t="s">
        <v>170</v>
      </c>
      <c r="C10" s="426">
        <v>1</v>
      </c>
      <c r="D10" s="426">
        <v>0</v>
      </c>
      <c r="E10" s="426">
        <v>1</v>
      </c>
      <c r="F10" s="426">
        <v>0</v>
      </c>
      <c r="G10" s="426">
        <v>0</v>
      </c>
    </row>
    <row r="11" spans="1:7" ht="15" x14ac:dyDescent="0.25">
      <c r="A11" s="426">
        <v>6</v>
      </c>
      <c r="B11" s="427" t="s">
        <v>171</v>
      </c>
      <c r="C11" s="426">
        <v>2</v>
      </c>
      <c r="D11" s="426">
        <v>0</v>
      </c>
      <c r="E11" s="426">
        <v>0</v>
      </c>
      <c r="F11" s="426">
        <v>10</v>
      </c>
      <c r="G11" s="426">
        <v>4</v>
      </c>
    </row>
    <row r="12" spans="1:7" ht="15" x14ac:dyDescent="0.25">
      <c r="A12" s="426">
        <v>7</v>
      </c>
      <c r="B12" s="427" t="s">
        <v>172</v>
      </c>
      <c r="C12" s="426">
        <v>1</v>
      </c>
      <c r="D12" s="426">
        <v>0</v>
      </c>
      <c r="E12" s="426">
        <v>1</v>
      </c>
      <c r="F12" s="426">
        <v>1</v>
      </c>
      <c r="G12" s="426">
        <v>0</v>
      </c>
    </row>
    <row r="13" spans="1:7" ht="15" x14ac:dyDescent="0.25">
      <c r="A13" s="426">
        <v>8</v>
      </c>
      <c r="B13" s="427" t="s">
        <v>173</v>
      </c>
      <c r="C13" s="426">
        <v>25</v>
      </c>
      <c r="D13" s="426">
        <v>22</v>
      </c>
      <c r="E13" s="426">
        <v>0</v>
      </c>
      <c r="F13" s="426">
        <v>44</v>
      </c>
      <c r="G13" s="426">
        <v>0</v>
      </c>
    </row>
    <row r="14" spans="1:7" ht="15" x14ac:dyDescent="0.25">
      <c r="A14" s="426">
        <v>9</v>
      </c>
      <c r="B14" s="427" t="s">
        <v>174</v>
      </c>
      <c r="C14" s="426">
        <v>2</v>
      </c>
      <c r="D14" s="426">
        <v>0</v>
      </c>
      <c r="E14" s="426">
        <v>0</v>
      </c>
      <c r="F14" s="426">
        <v>1</v>
      </c>
      <c r="G14" s="426">
        <v>0</v>
      </c>
    </row>
    <row r="15" spans="1:7" ht="15" x14ac:dyDescent="0.25">
      <c r="A15" s="426">
        <v>10</v>
      </c>
      <c r="B15" s="427" t="s">
        <v>175</v>
      </c>
      <c r="C15" s="426">
        <v>0</v>
      </c>
      <c r="D15" s="426">
        <v>0</v>
      </c>
      <c r="E15" s="426">
        <v>0</v>
      </c>
      <c r="F15" s="426">
        <v>24</v>
      </c>
      <c r="G15" s="426">
        <v>0</v>
      </c>
    </row>
    <row r="17" spans="1:7" ht="15" x14ac:dyDescent="0.25">
      <c r="A17" s="416" t="s">
        <v>176</v>
      </c>
      <c r="B17" s="416" t="s">
        <v>177</v>
      </c>
      <c r="C17" s="416" t="s">
        <v>178</v>
      </c>
      <c r="D17" s="416" t="s">
        <v>179</v>
      </c>
      <c r="E17" s="416" t="s">
        <v>180</v>
      </c>
      <c r="F17" s="416" t="s">
        <v>182</v>
      </c>
      <c r="G17" s="416" t="s">
        <v>181</v>
      </c>
    </row>
    <row r="18" spans="1:7" ht="15" x14ac:dyDescent="0.25">
      <c r="A18" s="426">
        <v>1</v>
      </c>
      <c r="B18" s="427" t="s">
        <v>166</v>
      </c>
      <c r="C18" s="426">
        <v>10</v>
      </c>
      <c r="D18" s="426">
        <v>2025</v>
      </c>
      <c r="E18" s="426">
        <v>0</v>
      </c>
      <c r="F18" s="426">
        <v>0</v>
      </c>
      <c r="G18" s="426">
        <v>0</v>
      </c>
    </row>
    <row r="19" spans="1:7" ht="15" x14ac:dyDescent="0.25">
      <c r="A19" s="426">
        <v>2</v>
      </c>
      <c r="B19" s="427" t="s">
        <v>167</v>
      </c>
      <c r="C19" s="426">
        <v>10</v>
      </c>
      <c r="D19" s="426">
        <v>2025</v>
      </c>
      <c r="E19" s="426">
        <v>9528</v>
      </c>
      <c r="F19" s="426">
        <v>1101</v>
      </c>
      <c r="G19" s="426">
        <v>325850</v>
      </c>
    </row>
    <row r="20" spans="1:7" ht="15" x14ac:dyDescent="0.25">
      <c r="A20" s="426">
        <v>3</v>
      </c>
      <c r="B20" s="427" t="s">
        <v>168</v>
      </c>
      <c r="C20" s="426">
        <v>10</v>
      </c>
      <c r="D20" s="426">
        <v>2025</v>
      </c>
      <c r="E20" s="426">
        <v>4574</v>
      </c>
      <c r="F20" s="426">
        <v>638</v>
      </c>
      <c r="G20" s="426">
        <v>85084</v>
      </c>
    </row>
    <row r="21" spans="1:7" ht="15" x14ac:dyDescent="0.25">
      <c r="A21" s="426">
        <v>4</v>
      </c>
      <c r="B21" s="427" t="s">
        <v>169</v>
      </c>
      <c r="C21" s="426">
        <v>10</v>
      </c>
      <c r="D21" s="426">
        <v>2025</v>
      </c>
      <c r="E21" s="426">
        <v>0</v>
      </c>
      <c r="F21" s="426">
        <v>0</v>
      </c>
      <c r="G21" s="426">
        <v>0</v>
      </c>
    </row>
    <row r="22" spans="1:7" ht="15" x14ac:dyDescent="0.25">
      <c r="A22" s="426">
        <v>5</v>
      </c>
      <c r="B22" s="427" t="s">
        <v>170</v>
      </c>
      <c r="C22" s="426">
        <v>10</v>
      </c>
      <c r="D22" s="426">
        <v>2025</v>
      </c>
      <c r="E22" s="426">
        <v>570</v>
      </c>
      <c r="F22" s="426">
        <v>0</v>
      </c>
      <c r="G22" s="426">
        <v>4330</v>
      </c>
    </row>
    <row r="23" spans="1:7" ht="15" x14ac:dyDescent="0.25">
      <c r="A23" s="426">
        <v>6</v>
      </c>
      <c r="B23" s="427" t="s">
        <v>171</v>
      </c>
      <c r="C23" s="426">
        <v>10</v>
      </c>
      <c r="D23" s="426">
        <v>2025</v>
      </c>
      <c r="E23" s="426">
        <v>7871</v>
      </c>
      <c r="F23" s="426">
        <v>800</v>
      </c>
      <c r="G23" s="426">
        <v>92525</v>
      </c>
    </row>
    <row r="24" spans="1:7" ht="15" x14ac:dyDescent="0.25">
      <c r="A24" s="426">
        <v>7</v>
      </c>
      <c r="B24" s="427" t="s">
        <v>172</v>
      </c>
      <c r="C24" s="426">
        <v>10</v>
      </c>
      <c r="D24" s="426">
        <v>2025</v>
      </c>
      <c r="E24" s="426">
        <v>1978</v>
      </c>
      <c r="F24" s="426">
        <v>0</v>
      </c>
      <c r="G24" s="426">
        <v>2585</v>
      </c>
    </row>
    <row r="25" spans="1:7" ht="15" x14ac:dyDescent="0.25">
      <c r="A25" s="426">
        <v>8</v>
      </c>
      <c r="B25" s="427" t="s">
        <v>173</v>
      </c>
      <c r="C25" s="426">
        <v>10</v>
      </c>
      <c r="D25" s="426">
        <v>2025</v>
      </c>
      <c r="E25" s="426">
        <v>36836</v>
      </c>
      <c r="F25" s="426">
        <v>790336</v>
      </c>
      <c r="G25" s="426">
        <v>1595051</v>
      </c>
    </row>
    <row r="26" spans="1:7" ht="15" x14ac:dyDescent="0.25">
      <c r="A26" s="426">
        <v>9</v>
      </c>
      <c r="B26" s="427" t="s">
        <v>174</v>
      </c>
      <c r="C26" s="426">
        <v>10</v>
      </c>
      <c r="D26" s="426">
        <v>2025</v>
      </c>
      <c r="E26" s="426">
        <v>2471</v>
      </c>
      <c r="F26" s="426">
        <v>1610</v>
      </c>
      <c r="G26" s="426">
        <v>15198</v>
      </c>
    </row>
    <row r="27" spans="1:7" ht="15" x14ac:dyDescent="0.25">
      <c r="A27" s="426">
        <v>10</v>
      </c>
      <c r="B27" s="427" t="s">
        <v>175</v>
      </c>
      <c r="C27" s="426">
        <v>10</v>
      </c>
      <c r="D27" s="426">
        <v>2025</v>
      </c>
      <c r="E27" s="426">
        <v>0</v>
      </c>
      <c r="F27" s="426">
        <v>0</v>
      </c>
      <c r="G27" s="426">
        <v>0</v>
      </c>
    </row>
    <row r="32" spans="1:7" x14ac:dyDescent="0.2">
      <c r="B32" t="s">
        <v>183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3" t="s">
        <v>75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3" t="s">
        <v>74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3" t="s">
        <v>55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3" t="s">
        <v>54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45292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0">
        <f>A1+31</f>
        <v>45323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44927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0">
        <f>A1+31</f>
        <v>44958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0">
        <f>A1+31</f>
        <v>44593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2025-12-03T18:33:11Z</dcterms:modified>
</cp:coreProperties>
</file>